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7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9405"/>
  </bookViews>
  <sheets>
    <sheet name="INDEX" sheetId="1" r:id="rId1"/>
    <sheet name="World PV Installations" sheetId="32" r:id="rId2"/>
    <sheet name="World PV Installations (g)" sheetId="64" r:id="rId3"/>
    <sheet name="Cumulative PV by Country" sheetId="34" r:id="rId4"/>
    <sheet name="Cumulative PV by Country (g)" sheetId="35" r:id="rId5"/>
    <sheet name="US PV Capacity" sheetId="67" r:id="rId6"/>
    <sheet name="US PV Capacity (g)" sheetId="72" r:id="rId7"/>
    <sheet name="China PV Capacity" sheetId="68" r:id="rId8"/>
    <sheet name="China PV Capacity (g)" sheetId="73" r:id="rId9"/>
    <sheet name="India PV Capacity" sheetId="60" r:id="rId10"/>
    <sheet name="India PV Capacity (g)" sheetId="61" r:id="rId11"/>
    <sheet name="EU PV Capacity" sheetId="69" r:id="rId12"/>
    <sheet name="EU PV Capacity (g)" sheetId="71" r:id="rId13"/>
    <sheet name="2013 Top Countries" sheetId="36" r:id="rId14"/>
    <sheet name="World Cell Production" sheetId="37" r:id="rId15"/>
    <sheet name="Annual Cell Prod (g)" sheetId="38" r:id="rId16"/>
    <sheet name="Annual Cell Projection (g)" sheetId="39" r:id="rId17"/>
    <sheet name="Cumulative Cell Prod (g)" sheetId="40" r:id="rId18"/>
    <sheet name="Cell Prod by Country" sheetId="41" r:id="rId19"/>
    <sheet name="Cell Prod Country (g)" sheetId="66" r:id="rId20"/>
    <sheet name="World Module Prod" sheetId="43" r:id="rId21"/>
    <sheet name="World Module Prod (g)" sheetId="44" r:id="rId22"/>
    <sheet name="Module Prod by Country" sheetId="45" r:id="rId23"/>
    <sheet name="Module Prod China (g)" sheetId="49" r:id="rId24"/>
    <sheet name="Module Prod Country (g)" sheetId="65" r:id="rId25"/>
    <sheet name="Top 10 Companies" sheetId="51" r:id="rId26"/>
    <sheet name="CSP by Country" sheetId="56" r:id="rId27"/>
    <sheet name="Operational CSP Plants" sheetId="57" r:id="rId28"/>
    <sheet name="Solar Generation" sheetId="58" r:id="rId29"/>
    <sheet name="Solar Generation (g)" sheetId="59" r:id="rId30"/>
    <sheet name="Solar Gen by Country" sheetId="77" r:id="rId31"/>
    <sheet name="Solar Gen by Country (g)" sheetId="78" r:id="rId32"/>
    <sheet name="SWH by Country" sheetId="79" r:id="rId33"/>
    <sheet name="SWH Top 10 (g)" sheetId="80" r:id="rId34"/>
    <sheet name="SWH Area Per Person" sheetId="81" r:id="rId35"/>
    <sheet name="SWH Area Per Person (g)" sheetId="82" r:id="rId36"/>
  </sheets>
  <externalReferences>
    <externalReference r:id="rId37"/>
    <externalReference r:id="rId38"/>
  </externalReferences>
  <definedNames>
    <definedName name="\I" localSheetId="25">#REF!</definedName>
    <definedName name="\I">#REF!</definedName>
    <definedName name="\P" localSheetId="25">#REF!</definedName>
    <definedName name="\P">#REF!</definedName>
    <definedName name="__123Graph_A" localSheetId="25" hidden="1">[1]DATA!#REF!</definedName>
    <definedName name="__123Graph_A" hidden="1">[1]DATA!#REF!</definedName>
    <definedName name="__123Graph_X" localSheetId="25" hidden="1">[1]DATA!#REF!</definedName>
    <definedName name="__123Graph_X" hidden="1">[1]DATA!#REF!</definedName>
    <definedName name="_1__123Graph_ACELL_EFFICIENCY" localSheetId="25" hidden="1">[1]DATA!#REF!</definedName>
    <definedName name="_1__123Graph_ACELL_EFFICIENCY" hidden="1">[1]DATA!#REF!</definedName>
    <definedName name="_10__123Graph_BMODEL_T" localSheetId="25" hidden="1">[1]DATA!#REF!</definedName>
    <definedName name="_10__123Graph_BMODEL_T" hidden="1">[1]DATA!#REF!</definedName>
    <definedName name="_10__123Graph_XS_THERMAL_PRICE" hidden="1">[1]DATA!#REF!</definedName>
    <definedName name="_12__123Graph_CCELL_EFFICIENCY" hidden="1">[1]DATA!#REF!</definedName>
    <definedName name="_14__123Graph_LBL_AMODEL_T" hidden="1">[1]DATA!#REF!</definedName>
    <definedName name="_16__123Graph_XCELL_EFFICIENCY" hidden="1">[1]DATA!#REF!</definedName>
    <definedName name="_18__123Graph_XMODEL_T" hidden="1">[1]DATA!#REF!</definedName>
    <definedName name="_2__123Graph_ACELL_EFFICIENCY" hidden="1">[1]DATA!#REF!</definedName>
    <definedName name="_2__123Graph_AMODEL_T" hidden="1">[1]DATA!#REF!</definedName>
    <definedName name="_20__123Graph_XS_THERMAL_PRICE" hidden="1">[1]DATA!#REF!</definedName>
    <definedName name="_3__123Graph_AS_THERMAL_PRICE" hidden="1">[1]DATA!#REF!</definedName>
    <definedName name="_4__123Graph_AMODEL_T" hidden="1">[1]DATA!#REF!</definedName>
    <definedName name="_4__123Graph_BCELL_EFFICIENCY" hidden="1">[1]DATA!#REF!</definedName>
    <definedName name="_5__123Graph_BMODEL_T" hidden="1">[1]DATA!#REF!</definedName>
    <definedName name="_6__123Graph_AS_THERMAL_PRICE" hidden="1">[1]DATA!#REF!</definedName>
    <definedName name="_6__123Graph_CCELL_EFFICIENCY" hidden="1">[1]DATA!#REF!</definedName>
    <definedName name="_7__123Graph_LBL_AMODEL_T" hidden="1">[1]DATA!#REF!</definedName>
    <definedName name="_8__123Graph_BCELL_EFFICIENCY" hidden="1">[1]DATA!#REF!</definedName>
    <definedName name="_8__123Graph_XCELL_EFFICIENCY" hidden="1">[1]DATA!#REF!</definedName>
    <definedName name="_9__123Graph_XMODEL_T" hidden="1">[1]DATA!#REF!</definedName>
    <definedName name="aa">'[2]Oil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_xlnm.Print_Area" localSheetId="13">'2013 Top Countries'!$A$1:$K$19</definedName>
    <definedName name="_xlnm.Print_Area" localSheetId="18">'Cell Prod by Country'!$A$1:$J$28</definedName>
    <definedName name="_xlnm.Print_Area" localSheetId="26">'CSP by Country'!$A$1:$E$30</definedName>
    <definedName name="_xlnm.Print_Area" localSheetId="3">'Cumulative PV by Country'!$A$1:$L$21</definedName>
    <definedName name="_xlnm.Print_Area" localSheetId="0">INDEX!$A$1:$A$62</definedName>
    <definedName name="_xlnm.Print_Area" localSheetId="22">'Module Prod by Country'!$A$1:$J$23</definedName>
    <definedName name="_xlnm.Print_Area" localSheetId="27">'Operational CSP Plants'!$A$1:$E$105</definedName>
    <definedName name="_xlnm.Print_Area" localSheetId="34">'SWH Area Per Person'!$A$1:$D$71</definedName>
    <definedName name="_xlnm.Print_Area" localSheetId="1">'World PV Installations'!$A$1:$F$32</definedName>
    <definedName name="Print1" localSheetId="25">#REF!</definedName>
    <definedName name="Print1">#REF!</definedName>
    <definedName name="S" localSheetId="25">#REF!</definedName>
    <definedName name="S">#REF!</definedName>
    <definedName name="T" localSheetId="25">#REF!</definedName>
    <definedName name="T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65" i="81" l="1"/>
  <c r="D63" i="81"/>
  <c r="D62" i="81"/>
  <c r="D61" i="81"/>
  <c r="D60" i="81"/>
  <c r="D59" i="81"/>
  <c r="D58" i="81"/>
  <c r="D57" i="81"/>
  <c r="D56" i="81"/>
  <c r="D55" i="81"/>
  <c r="D54" i="81"/>
  <c r="D53" i="81"/>
  <c r="D52" i="81"/>
  <c r="D51" i="81"/>
  <c r="D50" i="81"/>
  <c r="D49" i="81"/>
  <c r="D48" i="81"/>
  <c r="D47" i="81"/>
  <c r="D46" i="81"/>
  <c r="D45" i="81"/>
  <c r="D44" i="81"/>
  <c r="D43" i="81"/>
  <c r="D42" i="81"/>
  <c r="D41" i="81"/>
  <c r="D40" i="81"/>
  <c r="D39" i="81"/>
  <c r="D38" i="81"/>
  <c r="D37" i="81"/>
  <c r="D36" i="81"/>
  <c r="D35" i="81"/>
  <c r="D34" i="81"/>
  <c r="D33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D7" i="81"/>
  <c r="D6" i="81"/>
  <c r="J7" i="77" l="1"/>
  <c r="J6" i="77"/>
  <c r="J19" i="77"/>
  <c r="J18" i="77"/>
  <c r="J17" i="77"/>
  <c r="J16" i="77"/>
  <c r="J15" i="77"/>
  <c r="J14" i="77"/>
  <c r="J13" i="77"/>
  <c r="J12" i="77"/>
  <c r="J11" i="77"/>
  <c r="J10" i="77"/>
  <c r="J9" i="77"/>
  <c r="J8" i="77"/>
  <c r="B24" i="32" l="1"/>
  <c r="B25" i="32" s="1"/>
  <c r="C24" i="56" l="1"/>
  <c r="B24" i="56"/>
  <c r="I16" i="45" l="1"/>
  <c r="I15" i="45"/>
  <c r="I14" i="45"/>
  <c r="I13" i="45"/>
  <c r="I12" i="45"/>
  <c r="I11" i="45"/>
  <c r="I10" i="45"/>
  <c r="I9" i="45"/>
  <c r="I8" i="45"/>
  <c r="I7" i="45"/>
  <c r="I6" i="45"/>
  <c r="I24" i="41" l="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C7" i="37" l="1"/>
  <c r="C8" i="37" s="1"/>
  <c r="C9" i="37" s="1"/>
  <c r="C10" i="37" s="1"/>
  <c r="C11" i="37" s="1"/>
  <c r="C12" i="37" s="1"/>
  <c r="C13" i="37" s="1"/>
  <c r="C14" i="37" s="1"/>
  <c r="C15" i="37" s="1"/>
  <c r="C16" i="37" s="1"/>
  <c r="C17" i="37" s="1"/>
  <c r="C18" i="37" s="1"/>
  <c r="C19" i="37" s="1"/>
  <c r="C20" i="37" s="1"/>
  <c r="C21" i="37" s="1"/>
  <c r="C22" i="37" s="1"/>
  <c r="C23" i="37" s="1"/>
  <c r="C24" i="37" s="1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C45" i="37" s="1"/>
  <c r="C46" i="37" s="1"/>
  <c r="C47" i="37" s="1"/>
  <c r="C48" i="37" s="1"/>
  <c r="J19" i="34" l="1"/>
  <c r="J18" i="34"/>
  <c r="J17" i="34"/>
  <c r="J16" i="34"/>
  <c r="J15" i="34"/>
  <c r="J14" i="34"/>
  <c r="J13" i="34"/>
  <c r="J12" i="34"/>
  <c r="J11" i="34"/>
  <c r="J10" i="34"/>
  <c r="J9" i="34"/>
  <c r="J8" i="34"/>
  <c r="J7" i="34"/>
  <c r="J6" i="34"/>
</calcChain>
</file>

<file path=xl/sharedStrings.xml><?xml version="1.0" encoding="utf-8"?>
<sst xmlns="http://schemas.openxmlformats.org/spreadsheetml/2006/main" count="660" uniqueCount="264">
  <si>
    <t>Year</t>
  </si>
  <si>
    <t>Annual Production</t>
  </si>
  <si>
    <t>Cumulative Production</t>
  </si>
  <si>
    <t>Megawatts</t>
  </si>
  <si>
    <t>China</t>
  </si>
  <si>
    <t>Taiwan</t>
  </si>
  <si>
    <t>Japan</t>
  </si>
  <si>
    <t>Germany</t>
  </si>
  <si>
    <t>United States</t>
  </si>
  <si>
    <t>Others</t>
  </si>
  <si>
    <t>World</t>
  </si>
  <si>
    <t>n.a.</t>
  </si>
  <si>
    <t>Note: n.a. = data not available.</t>
  </si>
  <si>
    <t>Cumulative Installations</t>
  </si>
  <si>
    <t>Italy</t>
  </si>
  <si>
    <t>France</t>
  </si>
  <si>
    <t>Spain</t>
  </si>
  <si>
    <t xml:space="preserve"> ----------------  Megawatts  ---------------</t>
  </si>
  <si>
    <t>Country</t>
  </si>
  <si>
    <t>Cumulative Installed Capacity</t>
  </si>
  <si>
    <t>Newly-Installed Capacity</t>
  </si>
  <si>
    <t xml:space="preserve">China </t>
  </si>
  <si>
    <t>Belgium</t>
  </si>
  <si>
    <t>Australia</t>
  </si>
  <si>
    <t>World Total</t>
  </si>
  <si>
    <t>India</t>
  </si>
  <si>
    <t>United Kingdom</t>
  </si>
  <si>
    <t>Greece</t>
  </si>
  <si>
    <t>Malaysia</t>
  </si>
  <si>
    <t>South Korea</t>
  </si>
  <si>
    <t>Cumulative Installed Solar Photovoltaics Capacity in Leading Countries and the World, 2000-2013</t>
  </si>
  <si>
    <t>GRAPH: Cumulative Installed Solar Photovoltaics Capacity in Leading Countries, 2000-2013</t>
  </si>
  <si>
    <t>Cumulative and Newly-Installed Solar Photovoltaics Capacity in Ten Leading Countries and the World, 2013</t>
  </si>
  <si>
    <r>
      <t xml:space="preserve">Source: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</si>
  <si>
    <r>
      <t xml:space="preserve">Source: Figures are as published in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 Note that previous datasets from other groups have reported higher numbers for the United States and other key countries for the earlier years of the time series.</t>
    </r>
  </si>
  <si>
    <t>Romania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</si>
  <si>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</si>
  <si>
    <t>World Solar Photovoltaics Cell Production, 1975-2013, with Projection to 2017</t>
  </si>
  <si>
    <r>
      <t xml:space="preserve">Source: Compiled by Earth Policy Institute (EPI)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2007-2017 compiled by Earth Policy Institute from GTM Research, </t>
    </r>
    <r>
      <rPr>
        <i/>
        <sz val="10"/>
        <rFont val="Arial"/>
        <family val="2"/>
      </rPr>
      <t>PV Cell Module Production Data</t>
    </r>
    <r>
      <rPr>
        <sz val="10"/>
        <rFont val="Arial"/>
        <family val="2"/>
      </rPr>
      <t>, electronic database, updated June 2014.</t>
    </r>
  </si>
  <si>
    <t>Annual Solar Photovoltaics Cell Production by Country, 1995-2013</t>
  </si>
  <si>
    <r>
      <t xml:space="preserve">Source: Compiled by Earth Policy Institute (EPI)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2007-2013 compiled by Earth Policy Institute from GTM Research, </t>
    </r>
    <r>
      <rPr>
        <i/>
        <sz val="10"/>
        <rFont val="Arial"/>
        <family val="2"/>
      </rPr>
      <t>PV Cell Module Production Data</t>
    </r>
    <r>
      <rPr>
        <sz val="10"/>
        <rFont val="Arial"/>
        <family val="2"/>
      </rPr>
      <t>, electronic database, updated June 2014.</t>
    </r>
  </si>
  <si>
    <t>World Annual Solar Photovoltaics Module Production, 2007-2013, with Projection to 2017</t>
  </si>
  <si>
    <r>
      <t xml:space="preserve">Source: Compiled by Earth Policy Institute from GTM Research, </t>
    </r>
    <r>
      <rPr>
        <i/>
        <sz val="10"/>
        <rFont val="Arial"/>
        <family val="2"/>
      </rPr>
      <t>PV Cell Module Production Data</t>
    </r>
    <r>
      <rPr>
        <sz val="10"/>
        <rFont val="Arial"/>
        <family val="2"/>
      </rPr>
      <t>, electronic database, updated June 2014.</t>
    </r>
  </si>
  <si>
    <t>Annual Solar Photovoltaics Module Production by Country, 2007-2013, with Projection to 2017</t>
  </si>
  <si>
    <t>Solar Photovoltaics Module Production by Top 10 Companies in 2013</t>
  </si>
  <si>
    <t>Rank</t>
  </si>
  <si>
    <t>Company</t>
  </si>
  <si>
    <t>Production</t>
  </si>
  <si>
    <t>Yingli Green Energy</t>
  </si>
  <si>
    <t>Trina Solar</t>
  </si>
  <si>
    <t>Canadian Solar</t>
  </si>
  <si>
    <t>First Solar</t>
  </si>
  <si>
    <t>JA Solar</t>
  </si>
  <si>
    <t>Jinko Solar</t>
  </si>
  <si>
    <t>Kyocera</t>
  </si>
  <si>
    <t>Flextronics</t>
  </si>
  <si>
    <t>Hanwha-SolarOne</t>
  </si>
  <si>
    <t>Solar Frontier</t>
  </si>
  <si>
    <t>SEGS I</t>
  </si>
  <si>
    <t>SEGS II</t>
  </si>
  <si>
    <t>SEGS III</t>
  </si>
  <si>
    <t>SEGS IV</t>
  </si>
  <si>
    <t>SEGS V</t>
  </si>
  <si>
    <t>SEGS VI</t>
  </si>
  <si>
    <t>SEGS VII</t>
  </si>
  <si>
    <t>SEGS VIII</t>
  </si>
  <si>
    <t>SEGS IX</t>
  </si>
  <si>
    <t>Number of Projects</t>
  </si>
  <si>
    <t>Capacity</t>
  </si>
  <si>
    <t>Algeria</t>
  </si>
  <si>
    <t>Chile</t>
  </si>
  <si>
    <t>Egypt</t>
  </si>
  <si>
    <t>Israel</t>
  </si>
  <si>
    <t>Morocco</t>
  </si>
  <si>
    <t>Oman</t>
  </si>
  <si>
    <t>Thailand</t>
  </si>
  <si>
    <t>Turkey</t>
  </si>
  <si>
    <t>United Arab Emirates</t>
  </si>
  <si>
    <r>
      <t xml:space="preserve">Source: CSP Today, </t>
    </r>
    <r>
      <rPr>
        <i/>
        <sz val="10"/>
        <color theme="1"/>
        <rFont val="Arial"/>
        <family val="2"/>
      </rPr>
      <t>CSP Today Global Tracker</t>
    </r>
    <r>
      <rPr>
        <sz val="10"/>
        <color theme="1"/>
        <rFont val="Arial"/>
        <family val="2"/>
      </rPr>
      <t>, electronic database, at http://social.csptoday.com/tracker/projects, viewed 19 May 2014.</t>
    </r>
  </si>
  <si>
    <t>Name</t>
  </si>
  <si>
    <t>Technology</t>
  </si>
  <si>
    <t>Hassi-R'mel</t>
  </si>
  <si>
    <t>Parabolic Trough</t>
  </si>
  <si>
    <t>Lake Cargelligo</t>
  </si>
  <si>
    <t>Tower</t>
  </si>
  <si>
    <t>Liddell</t>
  </si>
  <si>
    <t>Fresnel</t>
  </si>
  <si>
    <t>Liddell Phase 2</t>
  </si>
  <si>
    <t>NovatecSolar Liddell Solar Expansion</t>
  </si>
  <si>
    <t>Minera el Tesoro</t>
  </si>
  <si>
    <t>Dahan Power Plant</t>
  </si>
  <si>
    <t>Hainan Nanshan Sanya Pilot</t>
  </si>
  <si>
    <t>Dish</t>
  </si>
  <si>
    <t>Hainan Sanya Pilot</t>
  </si>
  <si>
    <t>Kuraymat ISCC</t>
  </si>
  <si>
    <t>PÉGASE</t>
  </si>
  <si>
    <t>Augustin Fresnel 1</t>
  </si>
  <si>
    <t>Jülich</t>
  </si>
  <si>
    <t>Godawari</t>
  </si>
  <si>
    <t>Indian Institute of Technology CSP Project</t>
  </si>
  <si>
    <t>Acme Rajasthan Solar Power 1</t>
  </si>
  <si>
    <t>LFR Solar Thermal Desalination plant</t>
  </si>
  <si>
    <t>IIT /SEC plant</t>
  </si>
  <si>
    <t>BrightSource SEDC</t>
  </si>
  <si>
    <t>Archimede</t>
  </si>
  <si>
    <t>ASE Demo Plant</t>
  </si>
  <si>
    <t>Ain-Beni-Mathar ISCC</t>
  </si>
  <si>
    <t>Petroleum Development Oman CSP EOR Project</t>
  </si>
  <si>
    <t>Andasol 1</t>
  </si>
  <si>
    <t>Andasol 2</t>
  </si>
  <si>
    <t>Andasol 3</t>
  </si>
  <si>
    <t>Arenales PS</t>
  </si>
  <si>
    <t>La Africana</t>
  </si>
  <si>
    <t>ASTE - 1A</t>
  </si>
  <si>
    <t>ASTE - 1B</t>
  </si>
  <si>
    <t>Astexol-2</t>
  </si>
  <si>
    <t>Enerstar Villena</t>
  </si>
  <si>
    <t>Casablanca</t>
  </si>
  <si>
    <t>La Dehesa</t>
  </si>
  <si>
    <t>La Florida</t>
  </si>
  <si>
    <t>Extresol 1</t>
  </si>
  <si>
    <t>Extresol 2</t>
  </si>
  <si>
    <t>Extresol 3</t>
  </si>
  <si>
    <t>Gemasolar</t>
  </si>
  <si>
    <t>HelioEnergy 1</t>
  </si>
  <si>
    <t>HelioEnergy 2</t>
  </si>
  <si>
    <t>Helios 1</t>
  </si>
  <si>
    <t>Helios 2</t>
  </si>
  <si>
    <t>La Risca</t>
  </si>
  <si>
    <t>Lebrija 1</t>
  </si>
  <si>
    <t>Manchasol 1</t>
  </si>
  <si>
    <t>Manchasol 2</t>
  </si>
  <si>
    <t>Consol Orellana</t>
  </si>
  <si>
    <t>Palma del Rio I</t>
  </si>
  <si>
    <t>Palma del Rio II</t>
  </si>
  <si>
    <t>Morón</t>
  </si>
  <si>
    <t>Olivenza I</t>
  </si>
  <si>
    <t>PS10</t>
  </si>
  <si>
    <t>PS20</t>
  </si>
  <si>
    <t>Puerto Errado 2</t>
  </si>
  <si>
    <t>Puerto Errado 1</t>
  </si>
  <si>
    <t>Puertollano Ibersol</t>
  </si>
  <si>
    <t>Solaben 6</t>
  </si>
  <si>
    <t>Solaben I</t>
  </si>
  <si>
    <t>Solaben II</t>
  </si>
  <si>
    <t>Solaben III</t>
  </si>
  <si>
    <t>Solacor 1</t>
  </si>
  <si>
    <t>Solacor 2</t>
  </si>
  <si>
    <t>Solnova 1</t>
  </si>
  <si>
    <t>Solnova 3</t>
  </si>
  <si>
    <t>Solnova 4</t>
  </si>
  <si>
    <t>Soluz Guzman</t>
  </si>
  <si>
    <t>Majadas</t>
  </si>
  <si>
    <t>Termosol 1</t>
  </si>
  <si>
    <t>Termosol 2</t>
  </si>
  <si>
    <t>Borges</t>
  </si>
  <si>
    <t>Valle 1</t>
  </si>
  <si>
    <t>Valle 2</t>
  </si>
  <si>
    <t>Kanchanaburi</t>
  </si>
  <si>
    <t>Greenway CSP Tower</t>
  </si>
  <si>
    <t>Shams 1</t>
  </si>
  <si>
    <t>Genesis Solar 1</t>
  </si>
  <si>
    <t>Genesis Solar 2</t>
  </si>
  <si>
    <t>Holaniku at Keyhole Point</t>
  </si>
  <si>
    <t>Ivanpah Solar Electric Generating Station I</t>
  </si>
  <si>
    <t>Ivanpah Solar Electric Generating Station II</t>
  </si>
  <si>
    <t>Ivanpah Solar Electric Generating Station III</t>
  </si>
  <si>
    <t>Kimberlina</t>
  </si>
  <si>
    <t>Martin Next Generation Solar Energy Center</t>
  </si>
  <si>
    <t>Nevada Solar One</t>
  </si>
  <si>
    <t>Saguaro Power Plant</t>
  </si>
  <si>
    <t>SierraSunTower</t>
  </si>
  <si>
    <t>Solana</t>
  </si>
  <si>
    <t>Chevron/ BrightSource Coalinga</t>
  </si>
  <si>
    <t xml:space="preserve">GRAPH: World Annual Solar Photovoltaics Cell Production, 1990-2013
</t>
  </si>
  <si>
    <t xml:space="preserve">GRAPH: World Annual Solar Photovoltaics Cell Production, 1990-2013, with Projection to 2017
</t>
  </si>
  <si>
    <t>GRAPH: Annual Solar Photovoltaics Module Production in  China, 2007-2013, with Projection to 2017</t>
  </si>
  <si>
    <t>Solar-Generated Electricity</t>
  </si>
  <si>
    <t>Terawatt-hours</t>
  </si>
  <si>
    <t>A full listing of data for the entire book is on-line at:</t>
  </si>
  <si>
    <t>http://www.earth-policy.org/books/tgt/tgt_data</t>
  </si>
  <si>
    <t>Cumulative Installed Solar Photovoltaics Capacity in India, 2000-2013</t>
  </si>
  <si>
    <r>
      <t xml:space="preserve">Source: Figure for 2010 from European Photovoltaic Industry Association, </t>
    </r>
    <r>
      <rPr>
        <i/>
        <sz val="10"/>
        <rFont val="Arial"/>
        <family val="2"/>
      </rPr>
      <t xml:space="preserve">Global Market Outlook for Photovoltaics Until 2016 </t>
    </r>
    <r>
      <rPr>
        <sz val="10"/>
        <rFont val="Arial"/>
        <family val="2"/>
      </rPr>
      <t xml:space="preserve">(Brussels: May 2012), p. 50; all other data from </t>
    </r>
    <r>
      <rPr>
        <sz val="10"/>
        <rFont val="Arial"/>
        <family val="2"/>
      </rPr>
      <t xml:space="preserve">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</si>
  <si>
    <t>GRAPH: Cumulative Installed Solar Photovoltaics Capacity in India, 2000-2013</t>
  </si>
  <si>
    <t>Operational Concentrating Solar Power Plants Around the World as of May 2014</t>
  </si>
  <si>
    <t>Cumulative Number and Generating Capacity of Operational Concentrating Solar Power Plants Worldwide as of May 2014</t>
  </si>
  <si>
    <t>Annual Addition</t>
  </si>
  <si>
    <t>World Solar Photovoltaics Installations, 1996-2013, with Projection to 2015</t>
  </si>
  <si>
    <r>
      <t xml:space="preserve">Source: Compiled by Earth Policy Institute with 1996-2013 from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2014); and with 2014 and 2015 from Bloomberg New Energy Finance, "Chinese PV Shipments Surge in Q4 2014 According to BNEF Shipment Survey," press release (London: 3 February 2015).</t>
    </r>
  </si>
  <si>
    <t xml:space="preserve">GRAPH: World Cumulative Solar Photovoltaics Installations, 2000-2013, with Projection to 2015
</t>
  </si>
  <si>
    <t xml:space="preserve">GRAPH: World Cumulative Solar Photovoltaics Cell Production, 1985-2013
</t>
  </si>
  <si>
    <t xml:space="preserve">GRAPH: Annual Solar Photovoltaics Cell Production in Leading Countries, 1995-2013
</t>
  </si>
  <si>
    <t xml:space="preserve">GRAPH: World Annual Solar Photovoltaics Module Production, 2007-2013, with Projection to 2017
</t>
  </si>
  <si>
    <t>GRAPH: Annual Solar Photovoltaics Module Production in  Leading Countries, 2007-2013</t>
  </si>
  <si>
    <t>Cumulative Installed Solar Photovoltaics Capacity in the United States, 2000-2013</t>
  </si>
  <si>
    <t>GRAPH: Cumulative Installed Solar Photovoltaics Capacity in the United States, 2000-2013</t>
  </si>
  <si>
    <t>Cumulative Installed Solar Photovoltaics Capacity in China, 2000-2013</t>
  </si>
  <si>
    <t>Cumulative Installed Solar Photovoltaics Capacity in the European Union, 2000-2013</t>
  </si>
  <si>
    <t>GRAPH: Cumulative Installed Solar Photovoltaics Capacity in the European Union, 2000-2013</t>
  </si>
  <si>
    <r>
      <t xml:space="preserve">Source: Figures are as published in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 Note that previous datasets from other groups have reported higher numbers for the United States for the earlier years of the time series.</t>
    </r>
  </si>
  <si>
    <t>World Solar-generated Electricity, 2000-2013</t>
  </si>
  <si>
    <t>GRAPH: World Solar-generated Electricity, 2000-2013</t>
  </si>
  <si>
    <t>Solar-generated Electricity in Leading Countries and the World, 2000-2013</t>
  </si>
  <si>
    <t>GRAPH: Solar-generated Electricity in Leading Countries, 2000-2013</t>
  </si>
  <si>
    <t xml:space="preserve"> ----------------  Gigawatt-hours  ---------------</t>
  </si>
  <si>
    <t>--</t>
  </si>
  <si>
    <t>The Great Transition: Shifting from Fossil Fuels to Solar and Wind Energy</t>
  </si>
  <si>
    <r>
      <t xml:space="preserve">This is part of a supporting dataset for </t>
    </r>
    <r>
      <rPr>
        <b/>
        <sz val="10"/>
        <rFont val="Arial"/>
        <family val="2"/>
      </rPr>
      <t>The Great Transition: Shifting from Fossil Fuels to Solar and Wind Energy</t>
    </r>
    <r>
      <rPr>
        <sz val="10"/>
        <rFont val="Arial"/>
        <family val="2"/>
      </rPr>
      <t xml:space="preserve">, by Lester R. Brown, with Janet Larsen, J. Matthew Roney, and Emily E. Adams (New York: W.W. Norton &amp; Company, 2015). </t>
    </r>
  </si>
  <si>
    <t>For more information, see Earth Policy Institute on-line at www.earth-policy.org.</t>
  </si>
  <si>
    <t>Cumulative Solar Water and Space Heating Installations in Leading Countries and the World, 2012</t>
  </si>
  <si>
    <t>Cumulative Installed Capacity*</t>
  </si>
  <si>
    <t>Thousand Square Meters**</t>
  </si>
  <si>
    <t>Brazil</t>
  </si>
  <si>
    <t>Austria</t>
  </si>
  <si>
    <t>* Data include glazed flat-plate and evacuated-tube solar collectors used for residential water and space heating. Unglazed flat-plate collectors, typically used for heating swimming pools, are not included. For more information on these technologies, see the U.S. Department of Energy's "Solar Water Heaters" Web page, at http://energy.gov/energysaver/articles/solar-water-heaters.</t>
  </si>
  <si>
    <t>** The solar heating industry assumes an installed capacity of 0.7 thermal kilowatts per square meter of installed solar collectors.</t>
  </si>
  <si>
    <r>
      <t>Source: Compiled by Earth Policy Institute from</t>
    </r>
    <r>
      <rPr>
        <sz val="10"/>
        <rFont val="Arial"/>
        <family val="2"/>
      </rPr>
      <t xml:space="preserve"> Werner Weiss and Franz Mauthner, </t>
    </r>
    <r>
      <rPr>
        <i/>
        <sz val="10"/>
        <rFont val="Arial"/>
        <family val="2"/>
      </rPr>
      <t>Solar Heat Worldwide: Markets and Contribution to the Energy Supply 2012</t>
    </r>
    <r>
      <rPr>
        <sz val="10"/>
        <rFont val="Arial"/>
        <family val="2"/>
      </rPr>
      <t xml:space="preserve"> (Gleisdorf, Austria: International Energy Agency, Solar Heating &amp; Cooling Programme, June 2014), p. 10.</t>
    </r>
  </si>
  <si>
    <t>Solar Water and Space Heating Area in Selected Countries and the World, Total and Per Person, 2012</t>
  </si>
  <si>
    <t>Total Area*</t>
  </si>
  <si>
    <t>Population</t>
  </si>
  <si>
    <t>Area Per Person</t>
  </si>
  <si>
    <t>Thousands</t>
  </si>
  <si>
    <t>Square Meters</t>
  </si>
  <si>
    <t>Cyprus</t>
  </si>
  <si>
    <t>Barbados</t>
  </si>
  <si>
    <t>Jordan</t>
  </si>
  <si>
    <t>Switzerland</t>
  </si>
  <si>
    <t>Denmark</t>
  </si>
  <si>
    <t>Lebanon</t>
  </si>
  <si>
    <t>Malta</t>
  </si>
  <si>
    <t>Portugal</t>
  </si>
  <si>
    <t>Slovenia</t>
  </si>
  <si>
    <t>Luxembourg</t>
  </si>
  <si>
    <t>Ireland</t>
  </si>
  <si>
    <t>Tunisia</t>
  </si>
  <si>
    <t>Czech Republic</t>
  </si>
  <si>
    <t>Albania</t>
  </si>
  <si>
    <t>New Zealand</t>
  </si>
  <si>
    <t>Sweden</t>
  </si>
  <si>
    <t>Poland</t>
  </si>
  <si>
    <t>Croatia</t>
  </si>
  <si>
    <t>Slovakia</t>
  </si>
  <si>
    <t>Netherlands</t>
  </si>
  <si>
    <t>Hungary</t>
  </si>
  <si>
    <t>Bulgaria</t>
  </si>
  <si>
    <t>Macedonia</t>
  </si>
  <si>
    <t>Mexico</t>
  </si>
  <si>
    <t>Namibia</t>
  </si>
  <si>
    <t>South Africa</t>
  </si>
  <si>
    <t>Norway</t>
  </si>
  <si>
    <t>Finland</t>
  </si>
  <si>
    <t>Estonia</t>
  </si>
  <si>
    <t>Uruguay</t>
  </si>
  <si>
    <t>Canada</t>
  </si>
  <si>
    <t>Lithuania</t>
  </si>
  <si>
    <t>Latvia</t>
  </si>
  <si>
    <t>Zimbabwe</t>
  </si>
  <si>
    <t>Russia</t>
  </si>
  <si>
    <t>Mozambique</t>
  </si>
  <si>
    <r>
      <t xml:space="preserve">Source: Compiled by Earth Policy Institute with country data from Werner Weiss and Franz Mauthner, </t>
    </r>
    <r>
      <rPr>
        <i/>
        <sz val="10"/>
        <rFont val="Arial"/>
        <family val="2"/>
      </rPr>
      <t>Solar Heat Worldwide: Markets and Contribution to the Energy Supply 2012</t>
    </r>
    <r>
      <rPr>
        <sz val="10"/>
        <rFont val="Arial"/>
        <family val="2"/>
      </rPr>
      <t xml:space="preserve"> (Gleisdorf, Austria: International Energy Agency, Solar Heating &amp; Cooling Programme, June 2014), p. 10</t>
    </r>
    <r>
      <rPr>
        <sz val="10"/>
        <rFont val="Arial"/>
        <family val="2"/>
      </rPr>
      <t xml:space="preserve">; population from U.N.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rFont val="Arial"/>
        <family val="2"/>
      </rPr>
      <t>, electronic database at esa.un.org/unpd/wpp</t>
    </r>
    <r>
      <rPr>
        <sz val="10"/>
        <rFont val="Arial"/>
        <family val="2"/>
      </rPr>
      <t>, updated 14 April 2014</t>
    </r>
    <r>
      <rPr>
        <sz val="10"/>
        <rFont val="Arial"/>
        <family val="2"/>
      </rPr>
      <t xml:space="preserve">; Taiwan population from Population Reference Bureau, </t>
    </r>
    <r>
      <rPr>
        <i/>
        <sz val="10"/>
        <rFont val="Arial"/>
        <family val="2"/>
      </rPr>
      <t>2012 World Population Data Sheet</t>
    </r>
    <r>
      <rPr>
        <sz val="10"/>
        <rFont val="Arial"/>
        <family val="2"/>
      </rPr>
      <t xml:space="preserve"> (Washington, DC: July 2012).</t>
    </r>
  </si>
  <si>
    <t>GRAPH: Cumulative Solar Water and Space Heating Installations in Top Ten Countries and the World, 2012</t>
  </si>
  <si>
    <t>GRAPH: Solar Water and Space Heating Area Per Person in Top 25 Countries, 2012</t>
  </si>
  <si>
    <t>Supporting Data -  Solar Energy</t>
  </si>
  <si>
    <t>World Solar-generated Electricity, 1990-2013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</si>
</sst>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%"/>
    <numFmt numFmtId="168" formatCode="_-* #,##0.00_-;\-* #,##0.00_-;_-* &quot;-&quot;??_-;_-@_-"/>
    <numFmt numFmtId="169" formatCode="[&gt;=0.05]0.0;[=0]\-;\^"/>
    <numFmt numFmtId="170" formatCode="_(* #,##0_);_(* \(#,##0\);_(* &quot;-&quot;??_);_(@_)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8.5"/>
      <color indexed="5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name val="Geneva"/>
    </font>
    <font>
      <sz val="6.5"/>
      <name val="Arial"/>
      <family val="2"/>
    </font>
    <font>
      <sz val="14"/>
      <color indexed="50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3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3" fillId="0" borderId="0" applyFill="0" applyBorder="0" applyAlignment="0" applyProtection="0">
      <alignment wrapText="1"/>
    </xf>
    <xf numFmtId="0" fontId="10" fillId="0" borderId="0"/>
    <xf numFmtId="0" fontId="11" fillId="0" borderId="0" applyFill="0" applyBorder="0"/>
    <xf numFmtId="0" fontId="12" fillId="0" borderId="0">
      <alignment horizontal="right"/>
    </xf>
    <xf numFmtId="0" fontId="14" fillId="0" borderId="0" applyAlignment="0">
      <alignment horizontal="left"/>
    </xf>
    <xf numFmtId="0" fontId="14" fillId="0" borderId="0">
      <alignment horizontal="right"/>
    </xf>
    <xf numFmtId="167" fontId="14" fillId="0" borderId="0">
      <alignment horizontal="right"/>
    </xf>
    <xf numFmtId="167" fontId="15" fillId="0" borderId="0" applyFont="0" applyFill="0" applyBorder="0" applyAlignment="0" applyProtection="0"/>
    <xf numFmtId="0" fontId="16" fillId="0" borderId="0"/>
    <xf numFmtId="0" fontId="17" fillId="0" borderId="0"/>
    <xf numFmtId="0" fontId="13" fillId="0" borderId="0"/>
    <xf numFmtId="0" fontId="18" fillId="0" borderId="0"/>
    <xf numFmtId="0" fontId="19" fillId="0" borderId="3" applyNumberFormat="0" applyAlignment="0"/>
    <xf numFmtId="164" fontId="20" fillId="0" borderId="0">
      <alignment horizontal="right"/>
    </xf>
    <xf numFmtId="168" fontId="2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11" fillId="0" borderId="0" applyFill="0" applyBorder="0"/>
  </cellStyleXfs>
  <cellXfs count="337">
    <xf numFmtId="0" fontId="0" fillId="0" borderId="0" xfId="0"/>
    <xf numFmtId="0" fontId="4" fillId="0" borderId="0" xfId="0" applyFont="1"/>
    <xf numFmtId="0" fontId="5" fillId="0" borderId="0" xfId="1" applyAlignment="1" applyProtection="1"/>
    <xf numFmtId="0" fontId="0" fillId="0" borderId="0" xfId="0" applyBorder="1" applyAlignment="1">
      <alignment horizontal="right" wrapText="1"/>
    </xf>
    <xf numFmtId="1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3" fontId="7" fillId="0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3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/>
    <xf numFmtId="3" fontId="7" fillId="0" borderId="1" xfId="0" applyNumberFormat="1" applyFont="1" applyBorder="1"/>
    <xf numFmtId="3" fontId="7" fillId="0" borderId="0" xfId="0" applyNumberFormat="1" applyFont="1" applyBorder="1"/>
    <xf numFmtId="0" fontId="7" fillId="0" borderId="0" xfId="0" applyFont="1"/>
    <xf numFmtId="3" fontId="7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/>
    <xf numFmtId="0" fontId="7" fillId="0" borderId="1" xfId="0" applyFont="1" applyFill="1" applyBorder="1"/>
    <xf numFmtId="1" fontId="4" fillId="0" borderId="0" xfId="17" applyNumberFormat="1" applyFont="1" applyAlignment="1">
      <alignment horizontal="left" vertical="center"/>
    </xf>
    <xf numFmtId="3" fontId="4" fillId="0" borderId="0" xfId="17" applyNumberFormat="1" applyFont="1" applyAlignment="1">
      <alignment vertical="center"/>
    </xf>
    <xf numFmtId="3" fontId="7" fillId="0" borderId="0" xfId="17" applyNumberFormat="1" applyAlignment="1">
      <alignment vertical="center"/>
    </xf>
    <xf numFmtId="0" fontId="7" fillId="0" borderId="0" xfId="17" applyFont="1"/>
    <xf numFmtId="1" fontId="7" fillId="0" borderId="0" xfId="17" applyNumberFormat="1" applyFont="1" applyAlignment="1">
      <alignment horizontal="left" vertical="center"/>
    </xf>
    <xf numFmtId="3" fontId="7" fillId="0" borderId="0" xfId="17" applyNumberFormat="1" applyFont="1" applyAlignment="1">
      <alignment vertical="center"/>
    </xf>
    <xf numFmtId="1" fontId="7" fillId="0" borderId="1" xfId="17" applyNumberFormat="1" applyFont="1" applyBorder="1" applyAlignment="1">
      <alignment horizontal="left" wrapText="1"/>
    </xf>
    <xf numFmtId="3" fontId="7" fillId="0" borderId="0" xfId="17" applyNumberFormat="1" applyFont="1" applyBorder="1" applyAlignment="1">
      <alignment horizontal="center" vertical="center" wrapText="1"/>
    </xf>
    <xf numFmtId="3" fontId="7" fillId="0" borderId="0" xfId="17" applyNumberFormat="1" applyFont="1" applyAlignment="1">
      <alignment horizontal="center" vertical="center" wrapText="1"/>
    </xf>
    <xf numFmtId="3" fontId="7" fillId="0" borderId="0" xfId="18" applyNumberFormat="1" applyFont="1" applyBorder="1" applyAlignment="1">
      <alignment vertical="center"/>
    </xf>
    <xf numFmtId="3" fontId="7" fillId="0" borderId="0" xfId="17" applyNumberFormat="1" applyFont="1" applyAlignment="1">
      <alignment horizontal="center" vertical="center"/>
    </xf>
    <xf numFmtId="3" fontId="7" fillId="0" borderId="0" xfId="17" applyNumberFormat="1" applyFill="1" applyAlignment="1">
      <alignment horizontal="right" vertical="center"/>
    </xf>
    <xf numFmtId="1" fontId="7" fillId="0" borderId="0" xfId="17" applyNumberFormat="1" applyAlignment="1">
      <alignment horizontal="left" vertical="center"/>
    </xf>
    <xf numFmtId="3" fontId="7" fillId="0" borderId="0" xfId="17" applyNumberFormat="1" applyFill="1" applyBorder="1" applyAlignment="1">
      <alignment horizontal="right" vertical="center"/>
    </xf>
    <xf numFmtId="1" fontId="7" fillId="0" borderId="0" xfId="17" applyNumberFormat="1" applyBorder="1" applyAlignment="1">
      <alignment horizontal="left" vertical="center"/>
    </xf>
    <xf numFmtId="1" fontId="7" fillId="0" borderId="0" xfId="17" applyNumberFormat="1" applyFont="1" applyBorder="1" applyAlignment="1">
      <alignment horizontal="left" vertical="center"/>
    </xf>
    <xf numFmtId="3" fontId="7" fillId="0" borderId="0" xfId="17" applyNumberFormat="1" applyFont="1" applyBorder="1" applyAlignment="1">
      <alignment vertical="center"/>
    </xf>
    <xf numFmtId="0" fontId="7" fillId="0" borderId="0" xfId="19" applyFont="1" applyFill="1" applyBorder="1" applyAlignment="1" applyProtection="1">
      <alignment wrapText="1"/>
    </xf>
    <xf numFmtId="0" fontId="7" fillId="0" borderId="0" xfId="19" applyFont="1" applyFill="1" applyBorder="1" applyAlignment="1" applyProtection="1">
      <alignment vertical="center" wrapText="1"/>
    </xf>
    <xf numFmtId="0" fontId="7" fillId="0" borderId="0" xfId="19" applyFont="1" applyFill="1" applyBorder="1" applyAlignment="1" applyProtection="1">
      <alignment horizontal="left" vertical="center" wrapText="1"/>
    </xf>
    <xf numFmtId="3" fontId="7" fillId="0" borderId="0" xfId="18" applyNumberFormat="1" applyFont="1" applyAlignment="1">
      <alignment vertical="center" wrapText="1"/>
    </xf>
    <xf numFmtId="0" fontId="7" fillId="0" borderId="0" xfId="17" applyFont="1" applyAlignment="1">
      <alignment horizontal="left" vertical="center" wrapText="1"/>
    </xf>
    <xf numFmtId="0" fontId="7" fillId="0" borderId="0" xfId="17" applyAlignment="1">
      <alignment vertical="center" wrapText="1"/>
    </xf>
    <xf numFmtId="0" fontId="7" fillId="0" borderId="0" xfId="17" applyAlignment="1">
      <alignment horizontal="left" vertical="center" wrapText="1"/>
    </xf>
    <xf numFmtId="3" fontId="7" fillId="0" borderId="0" xfId="17" applyNumberFormat="1" applyAlignment="1">
      <alignment horizontal="center" vertical="center"/>
    </xf>
    <xf numFmtId="3" fontId="7" fillId="0" borderId="0" xfId="17" applyNumberFormat="1" applyBorder="1" applyAlignment="1">
      <alignment vertical="center"/>
    </xf>
    <xf numFmtId="3" fontId="7" fillId="0" borderId="1" xfId="17" applyNumberFormat="1" applyFill="1" applyBorder="1" applyAlignment="1">
      <alignment horizontal="right" vertical="center"/>
    </xf>
    <xf numFmtId="0" fontId="7" fillId="0" borderId="0" xfId="17" applyFill="1"/>
    <xf numFmtId="0" fontId="7" fillId="0" borderId="0" xfId="17" applyFont="1" applyFill="1"/>
    <xf numFmtId="3" fontId="7" fillId="0" borderId="0" xfId="17" applyNumberFormat="1" applyFill="1"/>
    <xf numFmtId="3" fontId="7" fillId="0" borderId="0" xfId="17" applyNumberFormat="1" applyFont="1" applyFill="1" applyAlignment="1">
      <alignment vertical="center"/>
    </xf>
    <xf numFmtId="3" fontId="7" fillId="0" borderId="0" xfId="17" applyNumberFormat="1" applyFill="1" applyAlignment="1">
      <alignment vertical="center"/>
    </xf>
    <xf numFmtId="3" fontId="7" fillId="0" borderId="0" xfId="17" applyNumberFormat="1" applyFont="1" applyFill="1" applyBorder="1" applyAlignment="1">
      <alignment horizontal="right" vertical="center"/>
    </xf>
    <xf numFmtId="3" fontId="7" fillId="0" borderId="0" xfId="17" applyNumberFormat="1" applyFont="1" applyFill="1" applyBorder="1" applyAlignment="1">
      <alignment vertical="center"/>
    </xf>
    <xf numFmtId="3" fontId="7" fillId="0" borderId="1" xfId="17" applyNumberFormat="1" applyFill="1" applyBorder="1" applyAlignment="1">
      <alignment vertical="center"/>
    </xf>
    <xf numFmtId="0" fontId="4" fillId="0" borderId="0" xfId="20" applyFont="1"/>
    <xf numFmtId="0" fontId="7" fillId="0" borderId="0" xfId="20"/>
    <xf numFmtId="0" fontId="7" fillId="0" borderId="1" xfId="20" applyBorder="1" applyAlignment="1">
      <alignment horizontal="right"/>
    </xf>
    <xf numFmtId="0" fontId="7" fillId="0" borderId="0" xfId="20" applyAlignment="1">
      <alignment horizontal="left"/>
    </xf>
    <xf numFmtId="164" fontId="7" fillId="0" borderId="0" xfId="20" applyNumberFormat="1"/>
    <xf numFmtId="3" fontId="7" fillId="0" borderId="0" xfId="20" applyNumberFormat="1"/>
    <xf numFmtId="0" fontId="7" fillId="0" borderId="1" xfId="19" applyFont="1" applyFill="1" applyBorder="1" applyAlignment="1">
      <alignment horizontal="right" wrapText="1"/>
    </xf>
    <xf numFmtId="1" fontId="7" fillId="0" borderId="0" xfId="19" applyNumberFormat="1" applyFont="1" applyFill="1" applyBorder="1" applyAlignment="1">
      <alignment horizontal="right"/>
    </xf>
    <xf numFmtId="0" fontId="7" fillId="0" borderId="0" xfId="19" applyFont="1" applyFill="1" applyBorder="1" applyAlignment="1" applyProtection="1">
      <alignment horizontal="left"/>
    </xf>
    <xf numFmtId="164" fontId="0" fillId="0" borderId="0" xfId="0" applyNumberFormat="1" applyBorder="1"/>
    <xf numFmtId="3" fontId="7" fillId="0" borderId="0" xfId="19" applyNumberFormat="1" applyFont="1" applyFill="1" applyBorder="1" applyAlignment="1">
      <alignment horizontal="right"/>
    </xf>
    <xf numFmtId="0" fontId="7" fillId="0" borderId="0" xfId="19" applyFont="1" applyFill="1" applyBorder="1" applyAlignment="1">
      <alignment horizontal="right" wrapText="1"/>
    </xf>
    <xf numFmtId="3" fontId="0" fillId="0" borderId="0" xfId="0" applyNumberFormat="1" applyBorder="1" applyAlignment="1">
      <alignment horizontal="left"/>
    </xf>
    <xf numFmtId="3" fontId="7" fillId="0" borderId="1" xfId="17" applyNumberFormat="1" applyFont="1" applyFill="1" applyBorder="1" applyAlignment="1">
      <alignment horizontal="right" wrapText="1"/>
    </xf>
    <xf numFmtId="3" fontId="7" fillId="0" borderId="0" xfId="17" applyNumberFormat="1" applyFont="1" applyFill="1" applyAlignment="1">
      <alignment horizontal="right" wrapText="1"/>
    </xf>
    <xf numFmtId="3" fontId="7" fillId="0" borderId="0" xfId="18" applyNumberFormat="1" applyFont="1" applyFill="1" applyAlignment="1">
      <alignment horizontal="center" vertical="center"/>
    </xf>
    <xf numFmtId="3" fontId="7" fillId="0" borderId="0" xfId="17" applyNumberFormat="1" applyFill="1" applyAlignment="1">
      <alignment horizontal="right"/>
    </xf>
    <xf numFmtId="1" fontId="7" fillId="0" borderId="1" xfId="17" applyNumberFormat="1" applyBorder="1" applyAlignment="1">
      <alignment horizontal="left" vertical="center"/>
    </xf>
    <xf numFmtId="3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0" fontId="4" fillId="0" borderId="0" xfId="22" applyFont="1" applyFill="1" applyBorder="1" applyAlignment="1" applyProtection="1">
      <alignment horizontal="left"/>
    </xf>
    <xf numFmtId="0" fontId="4" fillId="0" borderId="0" xfId="22" applyFont="1" applyFill="1" applyBorder="1" applyAlignment="1">
      <alignment horizontal="center"/>
    </xf>
    <xf numFmtId="1" fontId="7" fillId="0" borderId="0" xfId="22" applyNumberFormat="1" applyFont="1" applyFill="1" applyBorder="1" applyAlignment="1">
      <alignment horizontal="center"/>
    </xf>
    <xf numFmtId="0" fontId="7" fillId="0" borderId="0" xfId="22" applyFont="1" applyFill="1" applyBorder="1" applyAlignment="1">
      <alignment horizontal="center"/>
    </xf>
    <xf numFmtId="1" fontId="7" fillId="0" borderId="0" xfId="23" applyNumberFormat="1" applyFont="1" applyFill="1" applyBorder="1" applyAlignment="1">
      <alignment horizontal="center"/>
    </xf>
    <xf numFmtId="0" fontId="3" fillId="0" borderId="0" xfId="24"/>
    <xf numFmtId="0" fontId="7" fillId="0" borderId="0" xfId="22" applyFont="1" applyFill="1" applyBorder="1" applyAlignment="1">
      <alignment horizontal="left"/>
    </xf>
    <xf numFmtId="0" fontId="7" fillId="0" borderId="1" xfId="22" applyFont="1" applyFill="1" applyBorder="1" applyAlignment="1" applyProtection="1">
      <alignment horizontal="left" wrapText="1"/>
    </xf>
    <xf numFmtId="0" fontId="7" fillId="0" borderId="1" xfId="22" applyFont="1" applyFill="1" applyBorder="1" applyAlignment="1" applyProtection="1">
      <alignment horizontal="right"/>
    </xf>
    <xf numFmtId="0" fontId="7" fillId="0" borderId="1" xfId="22" applyFont="1" applyFill="1" applyBorder="1" applyAlignment="1">
      <alignment horizontal="right" wrapText="1"/>
    </xf>
    <xf numFmtId="1" fontId="7" fillId="0" borderId="0" xfId="23" applyNumberFormat="1" applyFont="1" applyFill="1" applyBorder="1" applyAlignment="1">
      <alignment horizontal="right" wrapText="1"/>
    </xf>
    <xf numFmtId="0" fontId="3" fillId="0" borderId="0" xfId="24" applyBorder="1" applyAlignment="1">
      <alignment horizontal="right" wrapText="1"/>
    </xf>
    <xf numFmtId="1" fontId="7" fillId="0" borderId="0" xfId="23" applyNumberFormat="1" applyFont="1" applyFill="1" applyBorder="1" applyAlignment="1">
      <alignment horizontal="right"/>
    </xf>
    <xf numFmtId="0" fontId="3" fillId="0" borderId="0" xfId="24" applyAlignment="1">
      <alignment horizontal="right"/>
    </xf>
    <xf numFmtId="1" fontId="7" fillId="0" borderId="0" xfId="22" applyNumberFormat="1" applyFont="1" applyFill="1" applyBorder="1" applyAlignment="1">
      <alignment horizontal="right"/>
    </xf>
    <xf numFmtId="0" fontId="7" fillId="0" borderId="0" xfId="22" applyFont="1" applyFill="1" applyBorder="1" applyAlignment="1" applyProtection="1">
      <alignment horizontal="left"/>
    </xf>
    <xf numFmtId="3" fontId="7" fillId="0" borderId="0" xfId="22" applyNumberFormat="1" applyFont="1" applyFill="1" applyBorder="1" applyAlignment="1">
      <alignment horizontal="right"/>
    </xf>
    <xf numFmtId="1" fontId="3" fillId="0" borderId="0" xfId="24" applyNumberFormat="1" applyAlignment="1">
      <alignment horizontal="right"/>
    </xf>
    <xf numFmtId="1" fontId="3" fillId="0" borderId="0" xfId="24" applyNumberFormat="1"/>
    <xf numFmtId="3" fontId="7" fillId="0" borderId="0" xfId="24" applyNumberFormat="1" applyFont="1" applyFill="1" applyBorder="1" applyAlignment="1">
      <alignment horizontal="right"/>
    </xf>
    <xf numFmtId="3" fontId="3" fillId="0" borderId="0" xfId="24" applyNumberFormat="1"/>
    <xf numFmtId="3" fontId="3" fillId="0" borderId="0" xfId="24" applyNumberFormat="1" applyBorder="1"/>
    <xf numFmtId="0" fontId="7" fillId="0" borderId="1" xfId="22" applyFont="1" applyFill="1" applyBorder="1" applyAlignment="1">
      <alignment horizontal="left"/>
    </xf>
    <xf numFmtId="3" fontId="3" fillId="0" borderId="1" xfId="24" applyNumberFormat="1" applyBorder="1"/>
    <xf numFmtId="3" fontId="7" fillId="0" borderId="1" xfId="24" applyNumberFormat="1" applyFont="1" applyFill="1" applyBorder="1" applyAlignment="1">
      <alignment horizontal="right"/>
    </xf>
    <xf numFmtId="0" fontId="7" fillId="0" borderId="0" xfId="22" applyFont="1" applyFill="1" applyBorder="1"/>
    <xf numFmtId="0" fontId="7" fillId="0" borderId="0" xfId="22" applyFont="1" applyFill="1" applyBorder="1" applyAlignment="1" applyProtection="1">
      <alignment vertical="top" wrapText="1"/>
    </xf>
    <xf numFmtId="3" fontId="7" fillId="0" borderId="0" xfId="22" applyNumberFormat="1" applyFont="1" applyFill="1" applyBorder="1" applyAlignment="1" applyProtection="1">
      <alignment vertical="top" wrapText="1"/>
    </xf>
    <xf numFmtId="0" fontId="3" fillId="0" borderId="0" xfId="24" applyAlignment="1">
      <alignment vertical="top" wrapText="1"/>
    </xf>
    <xf numFmtId="0" fontId="4" fillId="0" borderId="0" xfId="22" applyFont="1" applyAlignment="1" applyProtection="1">
      <alignment horizontal="left"/>
    </xf>
    <xf numFmtId="0" fontId="4" fillId="0" borderId="0" xfId="22" applyFont="1" applyAlignment="1">
      <alignment horizontal="right"/>
    </xf>
    <xf numFmtId="0" fontId="4" fillId="0" borderId="0" xfId="22" applyFont="1" applyAlignment="1" applyProtection="1">
      <alignment horizontal="right"/>
    </xf>
    <xf numFmtId="0" fontId="3" fillId="0" borderId="0" xfId="24" applyFill="1"/>
    <xf numFmtId="0" fontId="7" fillId="0" borderId="0" xfId="22" applyFont="1" applyAlignment="1">
      <alignment horizontal="left"/>
    </xf>
    <xf numFmtId="0" fontId="7" fillId="0" borderId="0" xfId="22" applyFont="1" applyAlignment="1">
      <alignment horizontal="right"/>
    </xf>
    <xf numFmtId="0" fontId="9" fillId="0" borderId="0" xfId="24" applyFont="1" applyFill="1"/>
    <xf numFmtId="0" fontId="9" fillId="0" borderId="0" xfId="24" quotePrefix="1" applyFont="1" applyFill="1" applyAlignment="1">
      <alignment horizontal="left"/>
    </xf>
    <xf numFmtId="0" fontId="7" fillId="0" borderId="1" xfId="22" applyFont="1" applyBorder="1" applyAlignment="1">
      <alignment horizontal="left"/>
    </xf>
    <xf numFmtId="0" fontId="7" fillId="0" borderId="1" xfId="22" applyFont="1" applyFill="1" applyBorder="1" applyAlignment="1">
      <alignment horizontal="right"/>
    </xf>
    <xf numFmtId="0" fontId="3" fillId="0" borderId="1" xfId="24" applyBorder="1" applyAlignment="1">
      <alignment horizontal="right"/>
    </xf>
    <xf numFmtId="2" fontId="7" fillId="0" borderId="1" xfId="22" applyNumberFormat="1" applyFont="1" applyFill="1" applyBorder="1" applyAlignment="1">
      <alignment horizontal="right" wrapText="1"/>
    </xf>
    <xf numFmtId="0" fontId="7" fillId="0" borderId="1" xfId="24" applyFont="1" applyFill="1" applyBorder="1" applyAlignment="1">
      <alignment horizontal="right" wrapText="1"/>
    </xf>
    <xf numFmtId="0" fontId="4" fillId="0" borderId="0" xfId="24" applyFont="1" applyAlignment="1"/>
    <xf numFmtId="37" fontId="3" fillId="0" borderId="0" xfId="24" applyNumberFormat="1" applyFill="1"/>
    <xf numFmtId="0" fontId="8" fillId="0" borderId="0" xfId="24" applyFont="1" applyAlignment="1"/>
    <xf numFmtId="0" fontId="7" fillId="0" borderId="0" xfId="22" applyFont="1" applyBorder="1" applyAlignment="1">
      <alignment horizontal="left"/>
    </xf>
    <xf numFmtId="0" fontId="4" fillId="0" borderId="0" xfId="24" applyFont="1"/>
    <xf numFmtId="0" fontId="3" fillId="0" borderId="0" xfId="24" applyFill="1" applyBorder="1" applyAlignment="1">
      <alignment horizontal="right"/>
    </xf>
    <xf numFmtId="0" fontId="7" fillId="0" borderId="0" xfId="22" applyFont="1" applyFill="1" applyBorder="1" applyAlignment="1">
      <alignment horizontal="right"/>
    </xf>
    <xf numFmtId="0" fontId="7" fillId="0" borderId="0" xfId="22" applyFont="1" applyBorder="1" applyAlignment="1" applyProtection="1">
      <alignment horizontal="left"/>
    </xf>
    <xf numFmtId="3" fontId="3" fillId="0" borderId="0" xfId="24" applyNumberFormat="1" applyFill="1" applyBorder="1" applyAlignment="1">
      <alignment horizontal="right"/>
    </xf>
    <xf numFmtId="3" fontId="3" fillId="0" borderId="0" xfId="24" applyNumberFormat="1" applyFill="1"/>
    <xf numFmtId="0" fontId="3" fillId="0" borderId="0" xfId="24" quotePrefix="1" applyFill="1" applyAlignment="1">
      <alignment horizontal="left"/>
    </xf>
    <xf numFmtId="0" fontId="3" fillId="0" borderId="0" xfId="24" applyBorder="1"/>
    <xf numFmtId="3" fontId="3" fillId="0" borderId="1" xfId="24" applyNumberFormat="1" applyFill="1" applyBorder="1" applyAlignment="1">
      <alignment horizontal="right"/>
    </xf>
    <xf numFmtId="164" fontId="3" fillId="0" borderId="0" xfId="24" applyNumberFormat="1"/>
    <xf numFmtId="164" fontId="7" fillId="0" borderId="0" xfId="22" applyNumberFormat="1" applyFont="1" applyAlignment="1">
      <alignment horizontal="right"/>
    </xf>
    <xf numFmtId="164" fontId="3" fillId="0" borderId="0" xfId="24" applyNumberFormat="1" applyAlignment="1">
      <alignment horizontal="right"/>
    </xf>
    <xf numFmtId="0" fontId="7" fillId="0" borderId="0" xfId="22" applyFont="1" applyFill="1" applyBorder="1" applyAlignment="1" applyProtection="1">
      <alignment horizontal="right" vertical="top" wrapText="1"/>
    </xf>
    <xf numFmtId="0" fontId="7" fillId="0" borderId="0" xfId="22" applyFont="1" applyFill="1" applyBorder="1" applyAlignment="1">
      <alignment horizontal="right" wrapText="1"/>
    </xf>
    <xf numFmtId="0" fontId="7" fillId="0" borderId="2" xfId="22" applyFont="1" applyFill="1" applyBorder="1" applyAlignment="1" applyProtection="1">
      <alignment horizontal="right"/>
    </xf>
    <xf numFmtId="0" fontId="7" fillId="0" borderId="0" xfId="22" applyFont="1" applyFill="1" applyBorder="1" applyAlignment="1" applyProtection="1"/>
    <xf numFmtId="3" fontId="7" fillId="0" borderId="0" xfId="20" applyNumberFormat="1" applyBorder="1"/>
    <xf numFmtId="3" fontId="7" fillId="0" borderId="1" xfId="20" applyNumberFormat="1" applyBorder="1"/>
    <xf numFmtId="0" fontId="4" fillId="0" borderId="0" xfId="19" applyFont="1" applyAlignment="1" applyProtection="1">
      <alignment horizontal="left"/>
    </xf>
    <xf numFmtId="0" fontId="4" fillId="0" borderId="0" xfId="19" applyFont="1" applyAlignment="1">
      <alignment horizontal="right"/>
    </xf>
    <xf numFmtId="0" fontId="7" fillId="0" borderId="0" xfId="20" applyAlignment="1">
      <alignment horizontal="right"/>
    </xf>
    <xf numFmtId="0" fontId="4" fillId="0" borderId="0" xfId="19" applyFont="1" applyAlignment="1" applyProtection="1">
      <alignment horizontal="right"/>
    </xf>
    <xf numFmtId="0" fontId="7" fillId="0" borderId="0" xfId="20" applyFill="1"/>
    <xf numFmtId="0" fontId="7" fillId="0" borderId="0" xfId="19" applyFont="1" applyAlignment="1">
      <alignment horizontal="left"/>
    </xf>
    <xf numFmtId="0" fontId="7" fillId="0" borderId="0" xfId="19" applyFont="1" applyAlignment="1">
      <alignment horizontal="right"/>
    </xf>
    <xf numFmtId="0" fontId="9" fillId="0" borderId="0" xfId="20" applyFont="1" applyFill="1"/>
    <xf numFmtId="0" fontId="9" fillId="0" borderId="0" xfId="20" quotePrefix="1" applyFont="1" applyFill="1" applyAlignment="1">
      <alignment horizontal="left"/>
    </xf>
    <xf numFmtId="0" fontId="7" fillId="0" borderId="1" xfId="19" applyFont="1" applyBorder="1" applyAlignment="1">
      <alignment horizontal="left"/>
    </xf>
    <xf numFmtId="0" fontId="7" fillId="0" borderId="1" xfId="19" applyFont="1" applyFill="1" applyBorder="1" applyAlignment="1">
      <alignment horizontal="right"/>
    </xf>
    <xf numFmtId="2" fontId="7" fillId="0" borderId="1" xfId="19" applyNumberFormat="1" applyFont="1" applyFill="1" applyBorder="1" applyAlignment="1">
      <alignment horizontal="right" wrapText="1"/>
    </xf>
    <xf numFmtId="0" fontId="7" fillId="0" borderId="1" xfId="20" applyFont="1" applyFill="1" applyBorder="1" applyAlignment="1">
      <alignment horizontal="right" wrapText="1"/>
    </xf>
    <xf numFmtId="0" fontId="4" fillId="0" borderId="0" xfId="20" applyFont="1" applyAlignment="1"/>
    <xf numFmtId="0" fontId="8" fillId="0" borderId="0" xfId="20" applyFont="1" applyAlignment="1"/>
    <xf numFmtId="0" fontId="7" fillId="0" borderId="0" xfId="19" applyFont="1" applyBorder="1" applyAlignment="1">
      <alignment horizontal="left"/>
    </xf>
    <xf numFmtId="37" fontId="7" fillId="0" borderId="0" xfId="20" applyNumberFormat="1" applyFill="1"/>
    <xf numFmtId="0" fontId="7" fillId="0" borderId="0" xfId="20" applyFill="1" applyBorder="1" applyAlignment="1">
      <alignment horizontal="right"/>
    </xf>
    <xf numFmtId="0" fontId="7" fillId="0" borderId="0" xfId="19" applyFont="1" applyFill="1" applyBorder="1" applyAlignment="1">
      <alignment horizontal="right"/>
    </xf>
    <xf numFmtId="3" fontId="7" fillId="0" borderId="0" xfId="20" applyNumberFormat="1" applyFill="1" applyBorder="1" applyAlignment="1">
      <alignment horizontal="right"/>
    </xf>
    <xf numFmtId="0" fontId="7" fillId="0" borderId="0" xfId="20" applyBorder="1"/>
    <xf numFmtId="3" fontId="7" fillId="0" borderId="1" xfId="20" applyNumberFormat="1" applyFill="1" applyBorder="1" applyAlignment="1">
      <alignment horizontal="right"/>
    </xf>
    <xf numFmtId="10" fontId="7" fillId="0" borderId="0" xfId="21" applyNumberFormat="1" applyFont="1" applyAlignment="1">
      <alignment horizontal="right"/>
    </xf>
    <xf numFmtId="0" fontId="7" fillId="0" borderId="0" xfId="20" applyBorder="1" applyAlignment="1">
      <alignment horizontal="right"/>
    </xf>
    <xf numFmtId="2" fontId="7" fillId="0" borderId="0" xfId="19" applyNumberFormat="1" applyFont="1" applyFill="1" applyBorder="1" applyAlignment="1">
      <alignment horizontal="right" wrapText="1"/>
    </xf>
    <xf numFmtId="0" fontId="7" fillId="0" borderId="0" xfId="20" applyFont="1" applyFill="1" applyBorder="1" applyAlignment="1">
      <alignment horizontal="right" wrapText="1"/>
    </xf>
    <xf numFmtId="0" fontId="4" fillId="0" borderId="0" xfId="20" applyFont="1" applyAlignment="1">
      <alignment horizontal="left"/>
    </xf>
    <xf numFmtId="0" fontId="7" fillId="0" borderId="0" xfId="20" applyFont="1" applyAlignment="1">
      <alignment horizontal="right"/>
    </xf>
    <xf numFmtId="0" fontId="7" fillId="0" borderId="0" xfId="20" applyFont="1"/>
    <xf numFmtId="0" fontId="7" fillId="0" borderId="1" xfId="20" applyFont="1" applyBorder="1" applyAlignment="1">
      <alignment horizontal="left"/>
    </xf>
    <xf numFmtId="0" fontId="7" fillId="0" borderId="1" xfId="20" applyFont="1" applyBorder="1" applyAlignment="1">
      <alignment horizontal="right"/>
    </xf>
    <xf numFmtId="0" fontId="7" fillId="0" borderId="0" xfId="20" applyFont="1" applyAlignment="1">
      <alignment horizontal="left"/>
    </xf>
    <xf numFmtId="0" fontId="24" fillId="0" borderId="0" xfId="25" applyFont="1"/>
    <xf numFmtId="0" fontId="24" fillId="0" borderId="0" xfId="25" applyFont="1" applyAlignment="1">
      <alignment horizontal="right"/>
    </xf>
    <xf numFmtId="0" fontId="24" fillId="0" borderId="1" xfId="25" applyFont="1" applyBorder="1" applyAlignment="1">
      <alignment horizontal="left"/>
    </xf>
    <xf numFmtId="0" fontId="24" fillId="0" borderId="1" xfId="25" applyFont="1" applyBorder="1" applyAlignment="1">
      <alignment horizontal="right" wrapText="1"/>
    </xf>
    <xf numFmtId="0" fontId="24" fillId="0" borderId="1" xfId="25" applyFont="1" applyBorder="1" applyAlignment="1">
      <alignment horizontal="right"/>
    </xf>
    <xf numFmtId="0" fontId="24" fillId="0" borderId="0" xfId="25" applyFont="1" applyBorder="1" applyAlignment="1">
      <alignment horizontal="right"/>
    </xf>
    <xf numFmtId="0" fontId="24" fillId="0" borderId="0" xfId="25" applyFont="1" applyAlignment="1"/>
    <xf numFmtId="0" fontId="24" fillId="0" borderId="0" xfId="25" applyFont="1" applyBorder="1" applyAlignment="1"/>
    <xf numFmtId="0" fontId="24" fillId="0" borderId="0" xfId="25" applyFont="1" applyAlignment="1">
      <alignment horizontal="right" wrapText="1"/>
    </xf>
    <xf numFmtId="3" fontId="24" fillId="0" borderId="0" xfId="25" applyNumberFormat="1" applyFont="1" applyAlignment="1"/>
    <xf numFmtId="0" fontId="24" fillId="0" borderId="1" xfId="25" applyFont="1" applyBorder="1"/>
    <xf numFmtId="0" fontId="24" fillId="0" borderId="1" xfId="25" applyFont="1" applyBorder="1" applyAlignment="1"/>
    <xf numFmtId="3" fontId="24" fillId="0" borderId="1" xfId="25" applyNumberFormat="1" applyFont="1" applyBorder="1" applyAlignment="1"/>
    <xf numFmtId="0" fontId="24" fillId="0" borderId="0" xfId="25" applyFont="1" applyAlignment="1">
      <alignment vertical="top" wrapText="1"/>
    </xf>
    <xf numFmtId="0" fontId="23" fillId="0" borderId="0" xfId="25" applyFont="1"/>
    <xf numFmtId="0" fontId="24" fillId="0" borderId="0" xfId="25" applyFont="1" applyAlignment="1">
      <alignment horizontal="right" vertical="top"/>
    </xf>
    <xf numFmtId="0" fontId="24" fillId="0" borderId="1" xfId="25" applyFont="1" applyBorder="1" applyAlignment="1">
      <alignment horizontal="right" vertical="top"/>
    </xf>
    <xf numFmtId="0" fontId="5" fillId="0" borderId="0" xfId="1" applyFill="1" applyBorder="1" applyAlignment="1" applyProtection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5" fillId="0" borderId="0" xfId="1" applyAlignment="1" applyProtection="1">
      <alignment horizontal="left"/>
    </xf>
    <xf numFmtId="0" fontId="4" fillId="0" borderId="0" xfId="0" applyFont="1" applyFill="1"/>
    <xf numFmtId="0" fontId="5" fillId="0" borderId="0" xfId="1" applyAlignment="1" applyProtection="1">
      <alignment horizontal="left" wrapText="1"/>
    </xf>
    <xf numFmtId="0" fontId="3" fillId="0" borderId="0" xfId="19" applyFont="1" applyFill="1" applyBorder="1" applyAlignment="1" applyProtection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9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Fill="1" applyBorder="1"/>
    <xf numFmtId="0" fontId="26" fillId="0" borderId="0" xfId="1" applyFont="1" applyFill="1" applyBorder="1" applyAlignment="1" applyProtection="1"/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19" applyFont="1" applyFill="1" applyBorder="1" applyAlignment="1" applyProtection="1">
      <alignment horizontal="left" vertical="top" wrapText="1"/>
    </xf>
    <xf numFmtId="0" fontId="3" fillId="0" borderId="0" xfId="17" applyFont="1" applyFill="1" applyAlignment="1">
      <alignment horizontal="right"/>
    </xf>
    <xf numFmtId="0" fontId="3" fillId="0" borderId="0" xfId="17" applyFont="1" applyFill="1"/>
    <xf numFmtId="3" fontId="7" fillId="0" borderId="0" xfId="17" applyNumberFormat="1" applyFont="1" applyFill="1"/>
    <xf numFmtId="1" fontId="24" fillId="0" borderId="0" xfId="25" applyNumberFormat="1" applyFont="1" applyAlignment="1">
      <alignment horizontal="right" vertical="top"/>
    </xf>
    <xf numFmtId="1" fontId="24" fillId="2" borderId="0" xfId="25" applyNumberFormat="1" applyFont="1" applyFill="1" applyAlignment="1">
      <alignment horizontal="right" vertical="top"/>
    </xf>
    <xf numFmtId="1" fontId="24" fillId="0" borderId="1" xfId="25" applyNumberFormat="1" applyFont="1" applyBorder="1" applyAlignment="1">
      <alignment horizontal="right" vertical="top"/>
    </xf>
    <xf numFmtId="1" fontId="3" fillId="0" borderId="0" xfId="22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center"/>
    </xf>
    <xf numFmtId="1" fontId="3" fillId="0" borderId="0" xfId="23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/>
    </xf>
    <xf numFmtId="0" fontId="3" fillId="0" borderId="1" xfId="22" applyFont="1" applyFill="1" applyBorder="1" applyAlignment="1" applyProtection="1">
      <alignment horizontal="left" wrapText="1"/>
    </xf>
    <xf numFmtId="0" fontId="3" fillId="0" borderId="1" xfId="22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1" fontId="3" fillId="0" borderId="0" xfId="23" applyNumberFormat="1" applyFont="1" applyFill="1" applyBorder="1" applyAlignment="1">
      <alignment horizontal="right" wrapText="1"/>
    </xf>
    <xf numFmtId="1" fontId="3" fillId="0" borderId="0" xfId="23" applyNumberFormat="1" applyFont="1" applyFill="1" applyBorder="1" applyAlignment="1">
      <alignment horizontal="right"/>
    </xf>
    <xf numFmtId="1" fontId="3" fillId="0" borderId="0" xfId="22" applyNumberFormat="1" applyFont="1" applyFill="1" applyBorder="1" applyAlignment="1">
      <alignment horizontal="right"/>
    </xf>
    <xf numFmtId="3" fontId="3" fillId="0" borderId="0" xfId="0" applyNumberFormat="1" applyFont="1" applyBorder="1"/>
    <xf numFmtId="0" fontId="3" fillId="0" borderId="0" xfId="22" applyFont="1" applyFill="1" applyBorder="1" applyAlignment="1" applyProtection="1">
      <alignment horizontal="left"/>
    </xf>
    <xf numFmtId="170" fontId="0" fillId="0" borderId="0" xfId="27" applyNumberFormat="1" applyFont="1" applyBorder="1"/>
    <xf numFmtId="0" fontId="3" fillId="0" borderId="1" xfId="22" applyFont="1" applyFill="1" applyBorder="1" applyAlignment="1">
      <alignment horizontal="left"/>
    </xf>
    <xf numFmtId="3" fontId="3" fillId="0" borderId="1" xfId="0" applyNumberFormat="1" applyFont="1" applyBorder="1"/>
    <xf numFmtId="0" fontId="3" fillId="0" borderId="0" xfId="22" applyFont="1" applyFill="1" applyBorder="1" applyAlignment="1" applyProtection="1">
      <alignment vertical="top" wrapText="1"/>
    </xf>
    <xf numFmtId="0" fontId="3" fillId="0" borderId="0" xfId="22" applyFont="1" applyFill="1" applyBorder="1" applyAlignment="1" applyProtection="1">
      <alignment horizontal="left" vertical="top" wrapText="1"/>
    </xf>
    <xf numFmtId="0" fontId="3" fillId="0" borderId="0" xfId="22" applyFont="1" applyFill="1" applyBorder="1" applyAlignment="1" applyProtection="1">
      <alignment vertical="top"/>
    </xf>
    <xf numFmtId="0" fontId="4" fillId="0" borderId="0" xfId="22" applyFont="1" applyFill="1" applyBorder="1" applyAlignment="1" applyProtection="1">
      <alignment horizontal="left" vertical="top"/>
    </xf>
    <xf numFmtId="0" fontId="3" fillId="0" borderId="0" xfId="22" applyFont="1" applyFill="1" applyBorder="1" applyAlignment="1" applyProtection="1">
      <alignment horizontal="left" vertical="top"/>
    </xf>
    <xf numFmtId="0" fontId="3" fillId="0" borderId="0" xfId="22" applyFont="1" applyFill="1" applyBorder="1" applyAlignment="1" applyProtection="1">
      <alignment horizontal="right"/>
    </xf>
    <xf numFmtId="0" fontId="3" fillId="0" borderId="0" xfId="22" applyFont="1" applyFill="1" applyBorder="1" applyAlignment="1">
      <alignment horizontal="right" wrapText="1"/>
    </xf>
    <xf numFmtId="0" fontId="3" fillId="0" borderId="0" xfId="22" applyFont="1" applyFill="1" applyBorder="1" applyAlignment="1" applyProtection="1">
      <alignment horizontal="center"/>
    </xf>
    <xf numFmtId="0" fontId="3" fillId="0" borderId="0" xfId="0" applyFont="1" applyBorder="1"/>
    <xf numFmtId="0" fontId="0" fillId="0" borderId="0" xfId="19" applyFont="1" applyBorder="1" applyAlignment="1">
      <alignment horizontal="left"/>
    </xf>
    <xf numFmtId="164" fontId="7" fillId="0" borderId="0" xfId="19" applyNumberFormat="1" applyFont="1" applyBorder="1" applyAlignment="1">
      <alignment horizontal="right"/>
    </xf>
    <xf numFmtId="0" fontId="7" fillId="0" borderId="0" xfId="19" applyFont="1" applyBorder="1" applyAlignment="1">
      <alignment horizontal="right"/>
    </xf>
    <xf numFmtId="10" fontId="7" fillId="0" borderId="0" xfId="23" applyNumberFormat="1" applyFont="1" applyBorder="1" applyAlignment="1">
      <alignment horizontal="right"/>
    </xf>
    <xf numFmtId="0" fontId="7" fillId="0" borderId="0" xfId="22" applyFont="1" applyBorder="1" applyAlignment="1">
      <alignment horizontal="right"/>
    </xf>
    <xf numFmtId="0" fontId="3" fillId="0" borderId="0" xfId="24" applyBorder="1" applyAlignment="1">
      <alignment horizontal="right"/>
    </xf>
    <xf numFmtId="2" fontId="7" fillId="0" borderId="0" xfId="22" applyNumberFormat="1" applyFont="1" applyFill="1" applyBorder="1" applyAlignment="1">
      <alignment horizontal="right" wrapText="1"/>
    </xf>
    <xf numFmtId="0" fontId="7" fillId="0" borderId="0" xfId="24" applyFont="1" applyFill="1" applyBorder="1" applyAlignment="1">
      <alignment horizontal="right" wrapText="1"/>
    </xf>
    <xf numFmtId="164" fontId="7" fillId="0" borderId="0" xfId="22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1" applyFont="1" applyFill="1" applyAlignment="1" applyProtection="1"/>
    <xf numFmtId="3" fontId="3" fillId="0" borderId="1" xfId="17" applyNumberFormat="1" applyFont="1" applyFill="1" applyBorder="1" applyAlignment="1">
      <alignment horizontal="right" wrapText="1"/>
    </xf>
    <xf numFmtId="0" fontId="3" fillId="0" borderId="0" xfId="17" quotePrefix="1" applyFont="1" applyFill="1" applyAlignment="1">
      <alignment horizontal="right"/>
    </xf>
    <xf numFmtId="0" fontId="5" fillId="0" borderId="0" xfId="1" applyFill="1" applyAlignment="1" applyProtection="1"/>
    <xf numFmtId="0" fontId="3" fillId="0" borderId="0" xfId="26" applyAlignment="1">
      <alignment vertical="top" wrapText="1"/>
    </xf>
    <xf numFmtId="0" fontId="2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" fillId="0" borderId="1" xfId="0" applyFont="1" applyFill="1" applyBorder="1"/>
    <xf numFmtId="3" fontId="4" fillId="0" borderId="1" xfId="0" applyNumberFormat="1" applyFont="1" applyBorder="1"/>
    <xf numFmtId="0" fontId="0" fillId="0" borderId="0" xfId="0" applyAlignment="1">
      <alignment vertical="top"/>
    </xf>
    <xf numFmtId="0" fontId="4" fillId="0" borderId="0" xfId="0" applyFont="1" applyFill="1" applyBorder="1"/>
    <xf numFmtId="3" fontId="4" fillId="0" borderId="0" xfId="0" applyNumberFormat="1" applyFont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30"/>
    <xf numFmtId="3" fontId="3" fillId="0" borderId="0" xfId="30" applyNumberFormat="1"/>
    <xf numFmtId="4" fontId="3" fillId="0" borderId="0" xfId="30" applyNumberFormat="1"/>
    <xf numFmtId="0" fontId="3" fillId="0" borderId="1" xfId="30" applyBorder="1"/>
    <xf numFmtId="0" fontId="3" fillId="0" borderId="1" xfId="30" applyBorder="1" applyAlignment="1">
      <alignment horizontal="right"/>
    </xf>
    <xf numFmtId="0" fontId="3" fillId="0" borderId="0" xfId="30" applyAlignment="1">
      <alignment horizontal="right" wrapText="1"/>
    </xf>
    <xf numFmtId="0" fontId="3" fillId="0" borderId="0" xfId="30" applyAlignment="1">
      <alignment horizontal="right"/>
    </xf>
    <xf numFmtId="0" fontId="3" fillId="0" borderId="0" xfId="30" applyBorder="1" applyAlignment="1">
      <alignment horizontal="right"/>
    </xf>
    <xf numFmtId="2" fontId="3" fillId="0" borderId="0" xfId="30" applyNumberFormat="1"/>
    <xf numFmtId="0" fontId="3" fillId="0" borderId="0" xfId="30" applyFill="1"/>
    <xf numFmtId="3" fontId="3" fillId="0" borderId="0" xfId="30" applyNumberFormat="1" applyFill="1"/>
    <xf numFmtId="165" fontId="3" fillId="0" borderId="0" xfId="30" applyNumberFormat="1"/>
    <xf numFmtId="0" fontId="3" fillId="0" borderId="0" xfId="30" applyFont="1"/>
    <xf numFmtId="0" fontId="3" fillId="0" borderId="0" xfId="30" applyFont="1" applyFill="1" applyBorder="1"/>
    <xf numFmtId="3" fontId="3" fillId="0" borderId="0" xfId="30" applyNumberFormat="1" applyFont="1" applyFill="1" applyBorder="1"/>
    <xf numFmtId="0" fontId="4" fillId="0" borderId="0" xfId="30" applyFont="1" applyFill="1" applyBorder="1"/>
    <xf numFmtId="3" fontId="4" fillId="0" borderId="0" xfId="30" applyNumberFormat="1" applyFont="1" applyFill="1" applyBorder="1"/>
    <xf numFmtId="0" fontId="4" fillId="0" borderId="1" xfId="30" applyFont="1" applyFill="1" applyBorder="1"/>
    <xf numFmtId="3" fontId="4" fillId="0" borderId="1" xfId="30" applyNumberFormat="1" applyFont="1" applyFill="1" applyBorder="1"/>
    <xf numFmtId="2" fontId="4" fillId="0" borderId="1" xfId="30" applyNumberFormat="1" applyFont="1" applyBorder="1"/>
    <xf numFmtId="2" fontId="4" fillId="0" borderId="0" xfId="3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30" applyAlignment="1">
      <alignment vertical="top" wrapText="1"/>
    </xf>
    <xf numFmtId="0" fontId="3" fillId="0" borderId="0" xfId="30" applyFont="1" applyFill="1" applyAlignment="1">
      <alignment vertical="top" wrapText="1"/>
    </xf>
    <xf numFmtId="0" fontId="3" fillId="0" borderId="0" xfId="1" applyFont="1" applyFill="1" applyAlignment="1" applyProtection="1">
      <alignment vertical="top"/>
    </xf>
    <xf numFmtId="0" fontId="5" fillId="0" borderId="0" xfId="1" applyFill="1" applyAlignment="1" applyProtection="1">
      <alignment vertical="top"/>
    </xf>
    <xf numFmtId="0" fontId="28" fillId="0" borderId="0" xfId="0" applyFont="1"/>
    <xf numFmtId="0" fontId="29" fillId="0" borderId="0" xfId="0" applyFont="1" applyAlignment="1">
      <alignment vertical="center"/>
    </xf>
    <xf numFmtId="0" fontId="3" fillId="0" borderId="2" xfId="22" applyFont="1" applyFill="1" applyBorder="1" applyAlignment="1" applyProtection="1">
      <alignment horizontal="center"/>
    </xf>
    <xf numFmtId="0" fontId="3" fillId="0" borderId="0" xfId="22" applyFont="1" applyFill="1" applyBorder="1" applyAlignment="1" applyProtection="1">
      <alignment horizontal="left" vertical="top" wrapText="1"/>
    </xf>
    <xf numFmtId="0" fontId="3" fillId="0" borderId="0" xfId="22" applyFont="1" applyFill="1" applyBorder="1" applyAlignment="1" applyProtection="1">
      <alignment horizontal="left"/>
    </xf>
    <xf numFmtId="3" fontId="7" fillId="0" borderId="2" xfId="18" applyNumberFormat="1" applyFont="1" applyFill="1" applyBorder="1" applyAlignment="1">
      <alignment horizontal="center" vertical="center"/>
    </xf>
    <xf numFmtId="0" fontId="3" fillId="0" borderId="0" xfId="19" applyFont="1" applyFill="1" applyBorder="1" applyAlignment="1" applyProtection="1">
      <alignment horizontal="left" vertical="top" wrapText="1"/>
    </xf>
    <xf numFmtId="0" fontId="7" fillId="0" borderId="0" xfId="19" applyFont="1" applyFill="1" applyBorder="1" applyAlignment="1" applyProtection="1">
      <alignment horizontal="left" vertical="top" wrapText="1"/>
    </xf>
    <xf numFmtId="0" fontId="7" fillId="0" borderId="0" xfId="22" applyFont="1" applyFill="1" applyBorder="1" applyAlignment="1" applyProtection="1">
      <alignment horizontal="center"/>
    </xf>
    <xf numFmtId="0" fontId="0" fillId="0" borderId="0" xfId="22" applyFont="1" applyFill="1" applyBorder="1" applyAlignment="1" applyProtection="1">
      <alignment horizontal="left" vertical="top" wrapText="1"/>
    </xf>
    <xf numFmtId="0" fontId="7" fillId="0" borderId="0" xfId="22" applyFont="1" applyFill="1" applyBorder="1" applyAlignment="1" applyProtection="1">
      <alignment horizontal="left" vertical="top" wrapText="1"/>
    </xf>
    <xf numFmtId="0" fontId="7" fillId="0" borderId="2" xfId="22" applyFont="1" applyFill="1" applyBorder="1" applyAlignment="1" applyProtection="1">
      <alignment horizontal="center"/>
    </xf>
    <xf numFmtId="0" fontId="0" fillId="0" borderId="0" xfId="22" applyFont="1" applyFill="1" applyBorder="1" applyAlignment="1" applyProtection="1">
      <alignment horizontal="left" vertical="center" wrapText="1"/>
    </xf>
    <xf numFmtId="0" fontId="7" fillId="0" borderId="0" xfId="22" applyFont="1" applyFill="1" applyBorder="1" applyAlignment="1" applyProtection="1">
      <alignment horizontal="left" vertical="center" wrapText="1"/>
    </xf>
    <xf numFmtId="0" fontId="7" fillId="0" borderId="2" xfId="19" applyFont="1" applyFill="1" applyBorder="1" applyAlignment="1" applyProtection="1">
      <alignment horizontal="center"/>
    </xf>
    <xf numFmtId="0" fontId="0" fillId="0" borderId="0" xfId="19" applyFont="1" applyFill="1" applyBorder="1" applyAlignment="1" applyProtection="1">
      <alignment horizontal="left" vertical="top" wrapText="1"/>
    </xf>
    <xf numFmtId="0" fontId="7" fillId="0" borderId="0" xfId="20" applyFont="1" applyAlignment="1">
      <alignment horizontal="left" vertical="top" wrapText="1"/>
    </xf>
    <xf numFmtId="0" fontId="23" fillId="0" borderId="0" xfId="25" applyFont="1" applyAlignment="1">
      <alignment horizontal="left" wrapText="1"/>
    </xf>
    <xf numFmtId="0" fontId="24" fillId="0" borderId="0" xfId="25" applyFont="1" applyAlignment="1">
      <alignment horizontal="left" vertical="top" wrapText="1"/>
    </xf>
    <xf numFmtId="0" fontId="7" fillId="0" borderId="0" xfId="19" applyFont="1" applyFill="1" applyBorder="1" applyAlignment="1" applyProtection="1">
      <alignment horizontal="left" vertical="center" wrapText="1"/>
    </xf>
    <xf numFmtId="3" fontId="3" fillId="0" borderId="2" xfId="18" applyNumberFormat="1" applyFont="1" applyFill="1" applyBorder="1" applyAlignment="1">
      <alignment horizontal="center" vertical="center"/>
    </xf>
    <xf numFmtId="0" fontId="3" fillId="0" borderId="0" xfId="19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30" applyFont="1" applyAlignment="1">
      <alignment horizontal="left" wrapText="1"/>
    </xf>
    <xf numFmtId="0" fontId="3" fillId="0" borderId="0" xfId="30" applyFont="1" applyFill="1" applyAlignment="1">
      <alignment horizontal="left" vertical="top" wrapText="1"/>
    </xf>
  </cellXfs>
  <cellStyles count="35">
    <cellStyle name="C01_Main head" xfId="11"/>
    <cellStyle name="C02_Column heads" xfId="5"/>
    <cellStyle name="C03_Sub head bold" xfId="3"/>
    <cellStyle name="C03a_Sub head" xfId="12"/>
    <cellStyle name="C04_Total text white bold" xfId="13"/>
    <cellStyle name="C04a_Total text black with rule" xfId="14"/>
    <cellStyle name="C05_Main text" xfId="6"/>
    <cellStyle name="C06_Figs" xfId="7"/>
    <cellStyle name="C07_Figs 1 dec percent" xfId="8"/>
    <cellStyle name="C08_Figs 1 decimal" xfId="15"/>
    <cellStyle name="C09_Notes" xfId="10"/>
    <cellStyle name="Comma" xfId="27" builtinId="3"/>
    <cellStyle name="Comma 2" xfId="18"/>
    <cellStyle name="Comma 3 2" xfId="28"/>
    <cellStyle name="Comma 5" xfId="16"/>
    <cellStyle name="Hyperlink" xfId="1" builtinId="8"/>
    <cellStyle name="Normal" xfId="0" builtinId="0"/>
    <cellStyle name="Normal 2" xfId="4"/>
    <cellStyle name="Normal 2 2" xfId="20"/>
    <cellStyle name="Normal 2 3" xfId="31"/>
    <cellStyle name="Normal 2 4" xfId="32"/>
    <cellStyle name="Normal 2 5" xfId="26"/>
    <cellStyle name="Normal 3" xfId="17"/>
    <cellStyle name="Normal 3 2" xfId="29"/>
    <cellStyle name="Normal 4" xfId="24"/>
    <cellStyle name="Normal 4 2" xfId="33"/>
    <cellStyle name="Normal 5" xfId="25"/>
    <cellStyle name="Normal 7" xfId="30"/>
    <cellStyle name="Normal 9" xfId="34"/>
    <cellStyle name="Normal_SOLAR 2" xfId="19"/>
    <cellStyle name="Normal_SOLAR 2 2" xfId="22"/>
    <cellStyle name="Percent 2" xfId="9"/>
    <cellStyle name="Percent 3" xfId="21"/>
    <cellStyle name="Percent 3 2" xfId="23"/>
    <cellStyle name="Style 29" xfId="2"/>
  </cellStyles>
  <dxfs count="0"/>
  <tableStyles count="0" defaultTableStyle="TableStyleMedium2" defaultPivotStyle="PivotStyleLight16"/>
  <colors>
    <mruColors>
      <color rgb="FFF7B847"/>
      <color rgb="FFECCB5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9.xml"/><Relationship Id="rId26" Type="http://schemas.openxmlformats.org/officeDocument/2006/relationships/worksheet" Target="worksheets/sheet13.xml"/><Relationship Id="rId39" Type="http://schemas.openxmlformats.org/officeDocument/2006/relationships/theme" Target="theme/theme1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6.xml"/><Relationship Id="rId42" Type="http://schemas.openxmlformats.org/officeDocument/2006/relationships/calcChain" Target="calcChain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5" Type="http://schemas.openxmlformats.org/officeDocument/2006/relationships/chartsheet" Target="chartsheets/sheet13.xml"/><Relationship Id="rId33" Type="http://schemas.openxmlformats.org/officeDocument/2006/relationships/worksheet" Target="worksheets/sheet18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7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5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9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5.xml"/><Relationship Id="rId36" Type="http://schemas.openxmlformats.org/officeDocument/2006/relationships/chartsheet" Target="chartsheets/sheet17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7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4.xml"/><Relationship Id="rId35" Type="http://schemas.openxmlformats.org/officeDocument/2006/relationships/worksheet" Target="worksheets/sheet1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Solar Photovoltaics Installations, 
2000-2013, with Projection to 2015</a:t>
            </a:r>
          </a:p>
        </c:rich>
      </c:tx>
      <c:layout>
        <c:manualLayout>
          <c:xMode val="edge"/>
          <c:yMode val="edge"/>
          <c:x val="0.17886950158717072"/>
          <c:y val="2.7079359645261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76"/>
          <c:y val="0.13281753707285623"/>
          <c:w val="0.80097879282218609"/>
          <c:h val="0.74145712443584788"/>
        </c:manualLayout>
      </c:layout>
      <c:scatterChart>
        <c:scatterStyle val="smoothMarker"/>
        <c:varyColors val="0"/>
        <c:ser>
          <c:idx val="0"/>
          <c:order val="0"/>
          <c:tx>
            <c:v>Historical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PV Installations'!$A$10:$A$23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'World PV Installations'!$B$10:$B$23</c:f>
              <c:numCache>
                <c:formatCode>#,##0</c:formatCode>
                <c:ptCount val="14"/>
                <c:pt idx="0">
                  <c:v>1249.6069999999997</c:v>
                </c:pt>
                <c:pt idx="1">
                  <c:v>1569.3</c:v>
                </c:pt>
                <c:pt idx="2">
                  <c:v>2012.3520000000001</c:v>
                </c:pt>
                <c:pt idx="3">
                  <c:v>2575.4090000000001</c:v>
                </c:pt>
                <c:pt idx="4">
                  <c:v>3698.0089999999996</c:v>
                </c:pt>
                <c:pt idx="5">
                  <c:v>5048.4089999999997</c:v>
                </c:pt>
                <c:pt idx="6">
                  <c:v>6618.5229999999992</c:v>
                </c:pt>
                <c:pt idx="7">
                  <c:v>9290.9581099999996</c:v>
                </c:pt>
                <c:pt idx="8">
                  <c:v>16063.058109999998</c:v>
                </c:pt>
                <c:pt idx="9">
                  <c:v>24264.808109999994</c:v>
                </c:pt>
                <c:pt idx="10">
                  <c:v>41329.808109999998</c:v>
                </c:pt>
                <c:pt idx="11">
                  <c:v>71217.637298958667</c:v>
                </c:pt>
                <c:pt idx="12">
                  <c:v>102075.77043954926</c:v>
                </c:pt>
                <c:pt idx="13">
                  <c:v>139636.89856448775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'World PV Installations'!$A$23:$A$25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xVal>
          <c:yVal>
            <c:numRef>
              <c:f>'World PV Installations'!$B$23:$B$25</c:f>
              <c:numCache>
                <c:formatCode>#,##0</c:formatCode>
                <c:ptCount val="3"/>
                <c:pt idx="0">
                  <c:v>139636.89856448775</c:v>
                </c:pt>
                <c:pt idx="1">
                  <c:v>187236.89856448775</c:v>
                </c:pt>
                <c:pt idx="2">
                  <c:v>245336.89856448775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92896"/>
        <c:axId val="108194816"/>
      </c:scatterChart>
      <c:valAx>
        <c:axId val="108192896"/>
        <c:scaling>
          <c:orientation val="minMax"/>
          <c:max val="202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BP, BNEF</a:t>
                </a:r>
              </a:p>
            </c:rich>
          </c:tx>
          <c:layout>
            <c:manualLayout>
              <c:xMode val="edge"/>
              <c:yMode val="edge"/>
              <c:x val="0.38152423355457532"/>
              <c:y val="0.936824065470077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94816"/>
        <c:crosses val="autoZero"/>
        <c:crossBetween val="midCat"/>
      </c:valAx>
      <c:valAx>
        <c:axId val="10819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4.8875925849582941E-3"/>
              <c:y val="0.4551992142286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928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0">
                <a:latin typeface="Arial" panose="020B0604020202020204" pitchFamily="34" charset="0"/>
                <a:cs typeface="Arial" panose="020B0604020202020204" pitchFamily="34" charset="0"/>
              </a:rPr>
              <a:t>Annual Solar Photovoltaics Cell Production in </a:t>
            </a:r>
            <a:br>
              <a:rPr lang="en-US" sz="1400" b="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1400" b="0">
                <a:latin typeface="Arial" panose="020B0604020202020204" pitchFamily="34" charset="0"/>
                <a:cs typeface="Arial" panose="020B0604020202020204" pitchFamily="34" charset="0"/>
              </a:rPr>
              <a:t>Leading Countries, 2000-2013</a:t>
            </a:r>
          </a:p>
        </c:rich>
      </c:tx>
      <c:layout>
        <c:manualLayout>
          <c:xMode val="edge"/>
          <c:yMode val="edge"/>
          <c:x val="0.21800524934383203"/>
          <c:y val="1.29198966408268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92880577427819"/>
          <c:y val="0.12144702842377261"/>
          <c:w val="0.80763894356955379"/>
          <c:h val="0.7604348003011252"/>
        </c:manualLayout>
      </c:layout>
      <c:barChart>
        <c:barDir val="col"/>
        <c:grouping val="stacked"/>
        <c:varyColors val="0"/>
        <c:ser>
          <c:idx val="0"/>
          <c:order val="0"/>
          <c:tx>
            <c:v>China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Country'!$B$11:$B$24</c:f>
              <c:numCache>
                <c:formatCode>#,##0</c:formatCode>
                <c:ptCount val="14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128.30000000000001</c:v>
                </c:pt>
                <c:pt idx="6">
                  <c:v>341.8</c:v>
                </c:pt>
                <c:pt idx="7">
                  <c:v>1192.8735755126208</c:v>
                </c:pt>
                <c:pt idx="8">
                  <c:v>2535.9804999999997</c:v>
                </c:pt>
                <c:pt idx="9">
                  <c:v>5193.2335000000003</c:v>
                </c:pt>
                <c:pt idx="10">
                  <c:v>12882.114299891044</c:v>
                </c:pt>
                <c:pt idx="11">
                  <c:v>24338.646000000004</c:v>
                </c:pt>
                <c:pt idx="12">
                  <c:v>24139.014999999999</c:v>
                </c:pt>
                <c:pt idx="13">
                  <c:v>26871.3</c:v>
                </c:pt>
              </c:numCache>
            </c:numRef>
          </c:val>
        </c:ser>
        <c:ser>
          <c:idx val="5"/>
          <c:order val="1"/>
          <c:tx>
            <c:v>Taiwan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Country'!$C$11:$C$24</c:f>
              <c:numCache>
                <c:formatCode>#,##0</c:formatCode>
                <c:ptCount val="14"/>
                <c:pt idx="0">
                  <c:v>0</c:v>
                </c:pt>
                <c:pt idx="1">
                  <c:v>3.5</c:v>
                </c:pt>
                <c:pt idx="2">
                  <c:v>8</c:v>
                </c:pt>
                <c:pt idx="3">
                  <c:v>17</c:v>
                </c:pt>
                <c:pt idx="4">
                  <c:v>39.299999999999997</c:v>
                </c:pt>
                <c:pt idx="5">
                  <c:v>88</c:v>
                </c:pt>
                <c:pt idx="6">
                  <c:v>169.5</c:v>
                </c:pt>
                <c:pt idx="7">
                  <c:v>413.19362206495737</c:v>
                </c:pt>
                <c:pt idx="8">
                  <c:v>871.4</c:v>
                </c:pt>
                <c:pt idx="9">
                  <c:v>1573.2</c:v>
                </c:pt>
                <c:pt idx="10">
                  <c:v>3755.9046488657718</c:v>
                </c:pt>
                <c:pt idx="11">
                  <c:v>4773.1499999999996</c:v>
                </c:pt>
                <c:pt idx="12">
                  <c:v>5270.1999999999989</c:v>
                </c:pt>
                <c:pt idx="13">
                  <c:v>6338.5650000000005</c:v>
                </c:pt>
              </c:numCache>
            </c:numRef>
          </c:val>
        </c:ser>
        <c:ser>
          <c:idx val="2"/>
          <c:order val="2"/>
          <c:tx>
            <c:v>Japan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Country'!$D$11:$D$24</c:f>
              <c:numCache>
                <c:formatCode>#,##0</c:formatCode>
                <c:ptCount val="14"/>
                <c:pt idx="0">
                  <c:v>128.6</c:v>
                </c:pt>
                <c:pt idx="1">
                  <c:v>171.2</c:v>
                </c:pt>
                <c:pt idx="2">
                  <c:v>251.1</c:v>
                </c:pt>
                <c:pt idx="3">
                  <c:v>363.9</c:v>
                </c:pt>
                <c:pt idx="4">
                  <c:v>601.5</c:v>
                </c:pt>
                <c:pt idx="5">
                  <c:v>833</c:v>
                </c:pt>
                <c:pt idx="6">
                  <c:v>926.4</c:v>
                </c:pt>
                <c:pt idx="7">
                  <c:v>937.5</c:v>
                </c:pt>
                <c:pt idx="8">
                  <c:v>1268</c:v>
                </c:pt>
                <c:pt idx="9">
                  <c:v>1503</c:v>
                </c:pt>
                <c:pt idx="10">
                  <c:v>2169</c:v>
                </c:pt>
                <c:pt idx="11">
                  <c:v>2707</c:v>
                </c:pt>
                <c:pt idx="12">
                  <c:v>2641.8</c:v>
                </c:pt>
                <c:pt idx="13">
                  <c:v>3679</c:v>
                </c:pt>
              </c:numCache>
            </c:numRef>
          </c:val>
        </c:ser>
        <c:ser>
          <c:idx val="1"/>
          <c:order val="3"/>
          <c:tx>
            <c:v>Malaysia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Country'!$E$11:$E$24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100.1</c:v>
                </c:pt>
                <c:pt idx="8">
                  <c:v>397.9</c:v>
                </c:pt>
                <c:pt idx="9">
                  <c:v>1228.0566037735848</c:v>
                </c:pt>
                <c:pt idx="10">
                  <c:v>1919.0129442119946</c:v>
                </c:pt>
                <c:pt idx="11">
                  <c:v>2684.5953947368421</c:v>
                </c:pt>
                <c:pt idx="12">
                  <c:v>2597.365436241611</c:v>
                </c:pt>
                <c:pt idx="13">
                  <c:v>3072.59</c:v>
                </c:pt>
              </c:numCache>
            </c:numRef>
          </c:val>
        </c:ser>
        <c:ser>
          <c:idx val="3"/>
          <c:order val="4"/>
          <c:tx>
            <c:v>Germany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Country'!$F$11:$F$24</c:f>
              <c:numCache>
                <c:formatCode>#,##0</c:formatCode>
                <c:ptCount val="14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815.35421116529074</c:v>
                </c:pt>
                <c:pt idx="8">
                  <c:v>1476.6923205919056</c:v>
                </c:pt>
                <c:pt idx="9">
                  <c:v>1606.0497978436656</c:v>
                </c:pt>
                <c:pt idx="10">
                  <c:v>2181.2726133183096</c:v>
                </c:pt>
                <c:pt idx="11">
                  <c:v>2152.8626315789475</c:v>
                </c:pt>
                <c:pt idx="12">
                  <c:v>1406.7827181208054</c:v>
                </c:pt>
                <c:pt idx="13">
                  <c:v>1054.885</c:v>
                </c:pt>
              </c:numCache>
            </c:numRef>
          </c:val>
        </c:ser>
        <c:ser>
          <c:idx val="4"/>
          <c:order val="5"/>
          <c:tx>
            <c:v>South Korea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Country'!$G$11:$G$24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5.3</c:v>
                </c:pt>
                <c:pt idx="6">
                  <c:v>13</c:v>
                </c:pt>
                <c:pt idx="7">
                  <c:v>31.883935905674612</c:v>
                </c:pt>
                <c:pt idx="8">
                  <c:v>70.848164851527258</c:v>
                </c:pt>
                <c:pt idx="9">
                  <c:v>234</c:v>
                </c:pt>
                <c:pt idx="10">
                  <c:v>886.29518449560589</c:v>
                </c:pt>
                <c:pt idx="11">
                  <c:v>1227.3</c:v>
                </c:pt>
                <c:pt idx="12">
                  <c:v>1107.0999999999999</c:v>
                </c:pt>
                <c:pt idx="13">
                  <c:v>1127.0999999999999</c:v>
                </c:pt>
              </c:numCache>
            </c:numRef>
          </c:val>
        </c:ser>
        <c:ser>
          <c:idx val="7"/>
          <c:order val="6"/>
          <c:tx>
            <c:v>United States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Country'!$H$11:$H$24</c:f>
              <c:numCache>
                <c:formatCode>#,##0</c:formatCode>
                <c:ptCount val="14"/>
                <c:pt idx="0">
                  <c:v>75</c:v>
                </c:pt>
                <c:pt idx="1">
                  <c:v>100.3</c:v>
                </c:pt>
                <c:pt idx="2">
                  <c:v>120.6</c:v>
                </c:pt>
                <c:pt idx="3">
                  <c:v>103</c:v>
                </c:pt>
                <c:pt idx="4">
                  <c:v>138.69999999999999</c:v>
                </c:pt>
                <c:pt idx="5">
                  <c:v>153.1</c:v>
                </c:pt>
                <c:pt idx="6">
                  <c:v>177.6</c:v>
                </c:pt>
                <c:pt idx="7">
                  <c:v>261.98039695343596</c:v>
                </c:pt>
                <c:pt idx="8">
                  <c:v>403.12500000000006</c:v>
                </c:pt>
                <c:pt idx="9">
                  <c:v>594.79216981132072</c:v>
                </c:pt>
                <c:pt idx="10">
                  <c:v>1162.517725115267</c:v>
                </c:pt>
                <c:pt idx="11">
                  <c:v>1044.1894736842105</c:v>
                </c:pt>
                <c:pt idx="12">
                  <c:v>886.40184563758385</c:v>
                </c:pt>
                <c:pt idx="13">
                  <c:v>868.42499999999995</c:v>
                </c:pt>
              </c:numCache>
            </c:numRef>
          </c:val>
        </c:ser>
        <c:ser>
          <c:idx val="6"/>
          <c:order val="7"/>
          <c:tx>
            <c:v>Others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Country'!$I$11:$I$24</c:f>
              <c:numCache>
                <c:formatCode>#,##0</c:formatCode>
                <c:ptCount val="14"/>
                <c:pt idx="0">
                  <c:v>48.200000000000017</c:v>
                </c:pt>
                <c:pt idx="1">
                  <c:v>69.800000000000011</c:v>
                </c:pt>
                <c:pt idx="2">
                  <c:v>97.299999999999955</c:v>
                </c:pt>
                <c:pt idx="3">
                  <c:v>131</c:v>
                </c:pt>
                <c:pt idx="4">
                  <c:v>186.29999999999995</c:v>
                </c:pt>
                <c:pt idx="5">
                  <c:v>235.70000000000027</c:v>
                </c:pt>
                <c:pt idx="6">
                  <c:v>361.09999999999991</c:v>
                </c:pt>
                <c:pt idx="7">
                  <c:v>410.97322650945807</c:v>
                </c:pt>
                <c:pt idx="8">
                  <c:v>709.03112641453299</c:v>
                </c:pt>
                <c:pt idx="9">
                  <c:v>663.66000000000349</c:v>
                </c:pt>
                <c:pt idx="10">
                  <c:v>1443.4220633203404</c:v>
                </c:pt>
                <c:pt idx="11">
                  <c:v>1834.0178571428623</c:v>
                </c:pt>
                <c:pt idx="12">
                  <c:v>1474.9000000000015</c:v>
                </c:pt>
                <c:pt idx="13">
                  <c:v>1452.6312499999985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699072"/>
        <c:axId val="111700992"/>
      </c:barChart>
      <c:catAx>
        <c:axId val="11169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EPI from GTM</a:t>
                </a:r>
                <a:r>
                  <a:rPr lang="en-US" b="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Research</a:t>
                </a:r>
                <a:endParaRPr lang="en-US" b="0" i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6909202755905512"/>
              <c:y val="0.9431524547803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1700992"/>
        <c:crosses val="autoZero"/>
        <c:auto val="1"/>
        <c:lblAlgn val="ctr"/>
        <c:lblOffset val="100"/>
        <c:tickLblSkip val="2"/>
        <c:noMultiLvlLbl val="0"/>
      </c:catAx>
      <c:valAx>
        <c:axId val="111700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Megawatts</a:t>
                </a:r>
              </a:p>
            </c:rich>
          </c:tx>
          <c:layout>
            <c:manualLayout>
              <c:xMode val="edge"/>
              <c:yMode val="edge"/>
              <c:x val="4.5728346456692919E-3"/>
              <c:y val="0.3957018454088587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169907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0073441601049868"/>
          <c:y val="0.20097845327473601"/>
          <c:w val="0.1585155839895013"/>
          <c:h val="0.35272823455207636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Annual Solar Photovoltaics Module Production,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2007-2013, with Projection to 2017</a:t>
            </a:r>
          </a:p>
        </c:rich>
      </c:tx>
      <c:layout>
        <c:manualLayout>
          <c:xMode val="edge"/>
          <c:yMode val="edge"/>
          <c:x val="0.16790445369721455"/>
          <c:y val="2.9667351363688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4313346228239868"/>
          <c:w val="0.80750407830342574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WorldModule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'World Module Prod'!$A$6:$A$16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'World Module Prod'!$B$6:$B$16</c:f>
              <c:numCache>
                <c:formatCode>#,##0</c:formatCode>
                <c:ptCount val="11"/>
                <c:pt idx="0">
                  <c:v>4028.297423908487</c:v>
                </c:pt>
                <c:pt idx="1">
                  <c:v>7267.4533870260075</c:v>
                </c:pt>
                <c:pt idx="2">
                  <c:v>11103.183604133705</c:v>
                </c:pt>
                <c:pt idx="3">
                  <c:v>23481.302081362079</c:v>
                </c:pt>
                <c:pt idx="4">
                  <c:v>36995.731153846165</c:v>
                </c:pt>
                <c:pt idx="5">
                  <c:v>38749.989447568136</c:v>
                </c:pt>
                <c:pt idx="6">
                  <c:v>39986.611624999998</c:v>
                </c:pt>
                <c:pt idx="7">
                  <c:v>52632.549435418157</c:v>
                </c:pt>
                <c:pt idx="8">
                  <c:v>63025.743345568189</c:v>
                </c:pt>
                <c:pt idx="9">
                  <c:v>73433.368213593247</c:v>
                </c:pt>
                <c:pt idx="10">
                  <c:v>74673.65924177687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42048"/>
        <c:axId val="113844224"/>
      </c:barChart>
      <c:catAx>
        <c:axId val="11384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</a:t>
                </a:r>
                <a:r>
                  <a:rPr lang="en-US" baseline="0"/>
                  <a:t> </a:t>
                </a:r>
                <a:r>
                  <a:rPr lang="en-US"/>
                  <a:t>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655336603866924"/>
              <c:y val="0.939384954598066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4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4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682140554481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42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Solar Photovoltaics Module Production in </a:t>
            </a:r>
            <a:br>
              <a:rPr lang="en-US"/>
            </a:br>
            <a:r>
              <a:rPr lang="en-US"/>
              <a:t>China, 2007-2013, with Projection to 2017</a:t>
            </a:r>
          </a:p>
        </c:rich>
      </c:tx>
      <c:layout>
        <c:manualLayout>
          <c:xMode val="edge"/>
          <c:yMode val="edge"/>
          <c:x val="0.18099345893281665"/>
          <c:y val="2.9667351363688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4313346228239868"/>
          <c:w val="0.80750407830342574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ChinaModules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'Module Prod by Country'!$A$6:$A$16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'Module Prod by Country'!$B$6:$B$16</c:f>
              <c:numCache>
                <c:formatCode>#,##0</c:formatCode>
                <c:ptCount val="11"/>
                <c:pt idx="0">
                  <c:v>1339.617961131265</c:v>
                </c:pt>
                <c:pt idx="1">
                  <c:v>2713.744074074074</c:v>
                </c:pt>
                <c:pt idx="2">
                  <c:v>4990.4119417475722</c:v>
                </c:pt>
                <c:pt idx="3">
                  <c:v>12437.291853147064</c:v>
                </c:pt>
                <c:pt idx="4">
                  <c:v>22798.311059850381</c:v>
                </c:pt>
                <c:pt idx="5">
                  <c:v>25213.698230769231</c:v>
                </c:pt>
                <c:pt idx="6">
                  <c:v>25609.905374999998</c:v>
                </c:pt>
                <c:pt idx="7">
                  <c:v>34477.686604248753</c:v>
                </c:pt>
                <c:pt idx="8">
                  <c:v>41864.747044049363</c:v>
                </c:pt>
                <c:pt idx="9">
                  <c:v>49211.542907105446</c:v>
                </c:pt>
                <c:pt idx="10">
                  <c:v>51011.047803431247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07712"/>
        <c:axId val="111513984"/>
      </c:barChart>
      <c:catAx>
        <c:axId val="11150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692767808591624"/>
              <c:y val="0.944551901998710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1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51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682140554481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07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0">
                <a:latin typeface="Arial" panose="020B0604020202020204" pitchFamily="34" charset="0"/>
                <a:cs typeface="Arial" panose="020B0604020202020204" pitchFamily="34" charset="0"/>
              </a:rPr>
              <a:t>Annual Solar Photovoltaics Module Production in </a:t>
            </a:r>
            <a:br>
              <a:rPr lang="en-US" sz="1400" b="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1400" b="0">
                <a:latin typeface="Arial" panose="020B0604020202020204" pitchFamily="34" charset="0"/>
                <a:cs typeface="Arial" panose="020B0604020202020204" pitchFamily="34" charset="0"/>
              </a:rPr>
              <a:t>Leading Countries, 2007-2013</a:t>
            </a:r>
          </a:p>
        </c:rich>
      </c:tx>
      <c:layout>
        <c:manualLayout>
          <c:xMode val="edge"/>
          <c:yMode val="edge"/>
          <c:x val="0.18467191601049868"/>
          <c:y val="1.29198966408268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92880577427819"/>
          <c:y val="0.12144702842377261"/>
          <c:w val="0.80763894356955379"/>
          <c:h val="0.7604348003011252"/>
        </c:manualLayout>
      </c:layout>
      <c:barChart>
        <c:barDir val="col"/>
        <c:grouping val="stacked"/>
        <c:varyColors val="0"/>
        <c:ser>
          <c:idx val="0"/>
          <c:order val="0"/>
          <c:tx>
            <c:v>China</c:v>
          </c:tx>
          <c:invertIfNegative val="0"/>
          <c:cat>
            <c:numRef>
              <c:f>'Module Prod by Country'!$A$6:$A$12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'Module Prod by Country'!$B$6:$B$12</c:f>
              <c:numCache>
                <c:formatCode>#,##0</c:formatCode>
                <c:ptCount val="7"/>
                <c:pt idx="0">
                  <c:v>1339.617961131265</c:v>
                </c:pt>
                <c:pt idx="1">
                  <c:v>2713.744074074074</c:v>
                </c:pt>
                <c:pt idx="2">
                  <c:v>4990.4119417475722</c:v>
                </c:pt>
                <c:pt idx="3">
                  <c:v>12437.291853147064</c:v>
                </c:pt>
                <c:pt idx="4">
                  <c:v>22798.311059850381</c:v>
                </c:pt>
                <c:pt idx="5">
                  <c:v>25213.698230769231</c:v>
                </c:pt>
                <c:pt idx="6">
                  <c:v>25609.905374999998</c:v>
                </c:pt>
              </c:numCache>
            </c:numRef>
          </c:val>
        </c:ser>
        <c:ser>
          <c:idx val="1"/>
          <c:order val="1"/>
          <c:tx>
            <c:v>Malaysia</c:v>
          </c:tx>
          <c:invertIfNegative val="0"/>
          <c:val>
            <c:numRef>
              <c:f>'Module Prod by Country'!$C$6:$C$12</c:f>
              <c:numCache>
                <c:formatCode>#,##0</c:formatCode>
                <c:ptCount val="7"/>
                <c:pt idx="0">
                  <c:v>100.1</c:v>
                </c:pt>
                <c:pt idx="1">
                  <c:v>361</c:v>
                </c:pt>
                <c:pt idx="2">
                  <c:v>955.05660377358481</c:v>
                </c:pt>
                <c:pt idx="3">
                  <c:v>1299.1199442119944</c:v>
                </c:pt>
                <c:pt idx="4">
                  <c:v>1943.3453947368421</c:v>
                </c:pt>
                <c:pt idx="5">
                  <c:v>2222.3154362416108</c:v>
                </c:pt>
                <c:pt idx="6">
                  <c:v>2508.59</c:v>
                </c:pt>
              </c:numCache>
            </c:numRef>
          </c:val>
        </c:ser>
        <c:ser>
          <c:idx val="2"/>
          <c:order val="2"/>
          <c:tx>
            <c:v>Japan</c:v>
          </c:tx>
          <c:invertIfNegative val="0"/>
          <c:val>
            <c:numRef>
              <c:f>'Module Prod by Country'!$D$6:$D$12</c:f>
              <c:numCache>
                <c:formatCode>#,##0</c:formatCode>
                <c:ptCount val="7"/>
                <c:pt idx="0">
                  <c:v>713.23543991407871</c:v>
                </c:pt>
                <c:pt idx="1">
                  <c:v>989.45833333333326</c:v>
                </c:pt>
                <c:pt idx="2">
                  <c:v>979.00317740511912</c:v>
                </c:pt>
                <c:pt idx="3">
                  <c:v>1463.4125605976803</c:v>
                </c:pt>
                <c:pt idx="4">
                  <c:v>1690.5596758104739</c:v>
                </c:pt>
                <c:pt idx="5">
                  <c:v>1964.05</c:v>
                </c:pt>
                <c:pt idx="6">
                  <c:v>2426.375</c:v>
                </c:pt>
              </c:numCache>
            </c:numRef>
          </c:val>
        </c:ser>
        <c:ser>
          <c:idx val="3"/>
          <c:order val="3"/>
          <c:tx>
            <c:v>Germany</c:v>
          </c:tx>
          <c:invertIfNegative val="0"/>
          <c:val>
            <c:numRef>
              <c:f>'Module Prod by Country'!$E$6:$E$12</c:f>
              <c:numCache>
                <c:formatCode>#,##0</c:formatCode>
                <c:ptCount val="7"/>
                <c:pt idx="0">
                  <c:v>746.80464769792775</c:v>
                </c:pt>
                <c:pt idx="1">
                  <c:v>1192.5198993557588</c:v>
                </c:pt>
                <c:pt idx="2">
                  <c:v>1347.9837264150942</c:v>
                </c:pt>
                <c:pt idx="3">
                  <c:v>2515.442661457515</c:v>
                </c:pt>
                <c:pt idx="4">
                  <c:v>3221.4376315789473</c:v>
                </c:pt>
                <c:pt idx="5">
                  <c:v>2516.9583760155424</c:v>
                </c:pt>
                <c:pt idx="6">
                  <c:v>1677.9176470588236</c:v>
                </c:pt>
              </c:numCache>
            </c:numRef>
          </c:val>
        </c:ser>
        <c:ser>
          <c:idx val="4"/>
          <c:order val="4"/>
          <c:tx>
            <c:v>South Korea</c:v>
          </c:tx>
          <c:invertIfNegative val="0"/>
          <c:val>
            <c:numRef>
              <c:f>'Module Prod by Country'!$F$6:$F$12</c:f>
              <c:numCache>
                <c:formatCode>#,##0</c:formatCode>
                <c:ptCount val="7"/>
                <c:pt idx="0">
                  <c:v>57.708131974223619</c:v>
                </c:pt>
                <c:pt idx="1">
                  <c:v>146.89752943220171</c:v>
                </c:pt>
                <c:pt idx="2">
                  <c:v>350.36363636363637</c:v>
                </c:pt>
                <c:pt idx="3">
                  <c:v>836.12581168831173</c:v>
                </c:pt>
                <c:pt idx="4">
                  <c:v>1332.7750000000001</c:v>
                </c:pt>
                <c:pt idx="5">
                  <c:v>1236</c:v>
                </c:pt>
                <c:pt idx="6">
                  <c:v>1359.625</c:v>
                </c:pt>
              </c:numCache>
            </c:numRef>
          </c:val>
        </c:ser>
        <c:ser>
          <c:idx val="7"/>
          <c:order val="5"/>
          <c:tx>
            <c:v>United States</c:v>
          </c:tx>
          <c:invertIfNegative val="0"/>
          <c:val>
            <c:numRef>
              <c:f>'Module Prod by Country'!$G$6:$G$12</c:f>
              <c:numCache>
                <c:formatCode>#,##0</c:formatCode>
                <c:ptCount val="7"/>
                <c:pt idx="0">
                  <c:v>353.23039695343596</c:v>
                </c:pt>
                <c:pt idx="1">
                  <c:v>554.09102809706269</c:v>
                </c:pt>
                <c:pt idx="2">
                  <c:v>766.14121369846805</c:v>
                </c:pt>
                <c:pt idx="3">
                  <c:v>1371.1061636264194</c:v>
                </c:pt>
                <c:pt idx="4">
                  <c:v>1361.2930273001707</c:v>
                </c:pt>
                <c:pt idx="5">
                  <c:v>1003.4154814648201</c:v>
                </c:pt>
                <c:pt idx="6">
                  <c:v>943.14235294117657</c:v>
                </c:pt>
              </c:numCache>
            </c:numRef>
          </c:val>
        </c:ser>
        <c:ser>
          <c:idx val="5"/>
          <c:order val="6"/>
          <c:tx>
            <c:v>Taiwan</c:v>
          </c:tx>
          <c:invertIfNegative val="0"/>
          <c:val>
            <c:numRef>
              <c:f>'Module Prod by Country'!$H$6:$H$12</c:f>
              <c:numCache>
                <c:formatCode>#,##0</c:formatCode>
                <c:ptCount val="7"/>
                <c:pt idx="0">
                  <c:v>47.987948214943557</c:v>
                </c:pt>
                <c:pt idx="1">
                  <c:v>131.03942679174111</c:v>
                </c:pt>
                <c:pt idx="2">
                  <c:v>249.41249999999999</c:v>
                </c:pt>
                <c:pt idx="3">
                  <c:v>600.90737122386281</c:v>
                </c:pt>
                <c:pt idx="4">
                  <c:v>778.37115384615379</c:v>
                </c:pt>
                <c:pt idx="5">
                  <c:v>848.72115384615381</c:v>
                </c:pt>
                <c:pt idx="6">
                  <c:v>889</c:v>
                </c:pt>
              </c:numCache>
            </c:numRef>
          </c:val>
        </c:ser>
        <c:ser>
          <c:idx val="6"/>
          <c:order val="7"/>
          <c:tx>
            <c:v>Others</c:v>
          </c:tx>
          <c:invertIfNegative val="0"/>
          <c:val>
            <c:numRef>
              <c:f>'Module Prod by Country'!$I$6:$I$12</c:f>
              <c:numCache>
                <c:formatCode>#,##0</c:formatCode>
                <c:ptCount val="7"/>
                <c:pt idx="0">
                  <c:v>669.61289802261217</c:v>
                </c:pt>
                <c:pt idx="1">
                  <c:v>1178.7030959418362</c:v>
                </c:pt>
                <c:pt idx="2">
                  <c:v>1464.8108047302303</c:v>
                </c:pt>
                <c:pt idx="3">
                  <c:v>2957.8957154092277</c:v>
                </c:pt>
                <c:pt idx="4">
                  <c:v>3869.6382107231984</c:v>
                </c:pt>
                <c:pt idx="5">
                  <c:v>3744.8307692307717</c:v>
                </c:pt>
                <c:pt idx="6">
                  <c:v>4572.0562499999942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977984"/>
        <c:axId val="113988352"/>
      </c:barChart>
      <c:catAx>
        <c:axId val="11397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EPI from GTM</a:t>
                </a:r>
                <a:r>
                  <a:rPr lang="en-US" b="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Research</a:t>
                </a:r>
                <a:endParaRPr lang="en-US" b="0" i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6909202755905512"/>
              <c:y val="0.9431524547803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3988352"/>
        <c:crosses val="autoZero"/>
        <c:auto val="1"/>
        <c:lblAlgn val="ctr"/>
        <c:lblOffset val="100"/>
        <c:noMultiLvlLbl val="0"/>
      </c:catAx>
      <c:valAx>
        <c:axId val="113988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Megawatts</a:t>
                </a:r>
              </a:p>
            </c:rich>
          </c:tx>
          <c:layout>
            <c:manualLayout>
              <c:xMode val="edge"/>
              <c:yMode val="edge"/>
              <c:x val="4.5728346456692919E-3"/>
              <c:y val="0.3957018454088587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397798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0073441601049868"/>
          <c:y val="0.20097845327473601"/>
          <c:w val="0.1585155839895013"/>
          <c:h val="0.35272823455207636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Solar-generated</a:t>
            </a:r>
            <a:r>
              <a:rPr lang="en-US" baseline="0"/>
              <a:t> Electricity</a:t>
            </a:r>
            <a:r>
              <a:rPr lang="en-US"/>
              <a:t>, 2000-2013</a:t>
            </a:r>
          </a:p>
        </c:rich>
      </c:tx>
      <c:layout>
        <c:manualLayout>
          <c:xMode val="edge"/>
          <c:yMode val="edge"/>
          <c:x val="0.20286601118577455"/>
          <c:y val="3.743132651896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76"/>
          <c:y val="0.13281753707285623"/>
          <c:w val="0.80097879282218609"/>
          <c:h val="0.74145712443584788"/>
        </c:manualLayout>
      </c:layout>
      <c:scatterChart>
        <c:scatterStyle val="smoothMarker"/>
        <c:varyColors val="0"/>
        <c:ser>
          <c:idx val="0"/>
          <c:order val="0"/>
          <c:tx>
            <c:v>SolarGen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'Solar Generation'!$A$6:$A$29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'Solar Generation'!$B$6:$B$29</c:f>
              <c:numCache>
                <c:formatCode>[&gt;=0.05]0.0;[=0]\-;\^</c:formatCode>
                <c:ptCount val="24"/>
                <c:pt idx="0">
                  <c:v>0.38653232323232001</c:v>
                </c:pt>
                <c:pt idx="1">
                  <c:v>0.50530808080806999</c:v>
                </c:pt>
                <c:pt idx="2">
                  <c:v>0.46257598553535001</c:v>
                </c:pt>
                <c:pt idx="3">
                  <c:v>0.55219724816160998</c:v>
                </c:pt>
                <c:pt idx="4">
                  <c:v>0.59130678856565</c:v>
                </c:pt>
                <c:pt idx="5">
                  <c:v>0.63287806459594997</c:v>
                </c:pt>
                <c:pt idx="6">
                  <c:v>0.69453331982828004</c:v>
                </c:pt>
                <c:pt idx="7">
                  <c:v>0.73218720799999004</c:v>
                </c:pt>
                <c:pt idx="8">
                  <c:v>0.78717065875756997</c:v>
                </c:pt>
                <c:pt idx="9">
                  <c:v>0.87128478718766</c:v>
                </c:pt>
                <c:pt idx="10">
                  <c:v>1.0208744664699501</c:v>
                </c:pt>
                <c:pt idx="11">
                  <c:v>1.25057161605528</c:v>
                </c:pt>
                <c:pt idx="12">
                  <c:v>1.5819207490749501</c:v>
                </c:pt>
                <c:pt idx="13">
                  <c:v>1.9988238561084399</c:v>
                </c:pt>
                <c:pt idx="14">
                  <c:v>2.5986746422987599</c:v>
                </c:pt>
                <c:pt idx="15">
                  <c:v>3.6731497791600001</c:v>
                </c:pt>
                <c:pt idx="16">
                  <c:v>5.0115846924454797</c:v>
                </c:pt>
                <c:pt idx="17">
                  <c:v>6.7323412338452604</c:v>
                </c:pt>
                <c:pt idx="18">
                  <c:v>11.1947280944295</c:v>
                </c:pt>
                <c:pt idx="19">
                  <c:v>19.092424376020102</c:v>
                </c:pt>
                <c:pt idx="20">
                  <c:v>30.4647591084588</c:v>
                </c:pt>
                <c:pt idx="21">
                  <c:v>59.211179243108198</c:v>
                </c:pt>
                <c:pt idx="22">
                  <c:v>94.102027924201707</c:v>
                </c:pt>
                <c:pt idx="23">
                  <c:v>124.81049800986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65696"/>
        <c:axId val="113509120"/>
      </c:scatterChart>
      <c:valAx>
        <c:axId val="113965696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666027675859889"/>
              <c:y val="0.93423607375165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09120"/>
        <c:crosses val="autoZero"/>
        <c:crossBetween val="midCat"/>
      </c:valAx>
      <c:valAx>
        <c:axId val="11350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Terawatt-hours</a:t>
                </a:r>
              </a:p>
            </c:rich>
          </c:tx>
          <c:layout>
            <c:manualLayout>
              <c:xMode val="edge"/>
              <c:yMode val="edge"/>
              <c:x val="7.0690934575586431E-3"/>
              <c:y val="0.39049942126799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656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Solar-generated Electricity in Leading Countries,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2000-2013</a:t>
            </a:r>
          </a:p>
        </c:rich>
      </c:tx>
      <c:layout>
        <c:manualLayout>
          <c:xMode val="edge"/>
          <c:yMode val="edge"/>
          <c:x val="0.1865399678443336"/>
          <c:y val="3.4816232210104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5344938749194079"/>
          <c:w val="0.80587275693311589"/>
          <c:h val="0.72856221792392006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2225">
              <a:solidFill>
                <a:srgbClr val="F7B847"/>
              </a:solidFill>
              <a:prstDash val="solid"/>
            </a:ln>
          </c:spPr>
          <c:marker>
            <c:symbol val="none"/>
          </c:marker>
          <c:xVal>
            <c:numRef>
              <c:f>'Solar Gen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'Solar Gen by Country'!$B$6:$B$19</c:f>
              <c:numCache>
                <c:formatCode>General</c:formatCode>
                <c:ptCount val="14"/>
                <c:pt idx="0">
                  <c:v>64</c:v>
                </c:pt>
                <c:pt idx="1">
                  <c:v>76</c:v>
                </c:pt>
                <c:pt idx="2" formatCode="#,##0">
                  <c:v>162</c:v>
                </c:pt>
                <c:pt idx="3" formatCode="#,##0">
                  <c:v>313</c:v>
                </c:pt>
                <c:pt idx="4" formatCode="#,##0">
                  <c:v>556</c:v>
                </c:pt>
                <c:pt idx="5" formatCode="#,##0">
                  <c:v>1281.99999999999</c:v>
                </c:pt>
                <c:pt idx="6" formatCode="#,##0">
                  <c:v>2219.99999999999</c:v>
                </c:pt>
                <c:pt idx="7" formatCode="#,##0">
                  <c:v>3074.99999999999</c:v>
                </c:pt>
                <c:pt idx="8" formatCode="#,##0">
                  <c:v>4419.99999999998</c:v>
                </c:pt>
                <c:pt idx="9" formatCode="#,##0">
                  <c:v>6582.99999999997</c:v>
                </c:pt>
                <c:pt idx="10" formatCode="#,##0">
                  <c:v>11728.9999999999</c:v>
                </c:pt>
                <c:pt idx="11" formatCode="#,##0">
                  <c:v>19598.999999999902</c:v>
                </c:pt>
                <c:pt idx="12" formatCode="#,##0">
                  <c:v>26379.999999999898</c:v>
                </c:pt>
                <c:pt idx="13" formatCode="#,##0">
                  <c:v>29999.9999999998</c:v>
                </c:pt>
              </c:numCache>
            </c:numRef>
          </c:yVal>
          <c:smooth val="0"/>
        </c:ser>
        <c:ser>
          <c:idx val="1"/>
          <c:order val="1"/>
          <c:tx>
            <c:v>Italy</c:v>
          </c:tx>
          <c:spPr>
            <a:ln w="22225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'Solar Gen by Country'!$A$14:$A$19</c:f>
              <c:numCache>
                <c:formatCode>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'Solar Gen by Country'!$C$14:$C$19</c:f>
              <c:numCache>
                <c:formatCode>#,##0</c:formatCode>
                <c:ptCount val="6"/>
                <c:pt idx="0">
                  <c:v>193</c:v>
                </c:pt>
                <c:pt idx="1">
                  <c:v>677</c:v>
                </c:pt>
                <c:pt idx="2">
                  <c:v>1905.69999999999</c:v>
                </c:pt>
                <c:pt idx="3">
                  <c:v>10795.699999999901</c:v>
                </c:pt>
                <c:pt idx="4">
                  <c:v>18861.699999999899</c:v>
                </c:pt>
                <c:pt idx="5">
                  <c:v>22407.699599999902</c:v>
                </c:pt>
              </c:numCache>
            </c:numRef>
          </c:yVal>
          <c:smooth val="0"/>
        </c:ser>
        <c:ser>
          <c:idx val="6"/>
          <c:order val="2"/>
          <c:tx>
            <c:v>Spain</c:v>
          </c:tx>
          <c:marker>
            <c:symbol val="none"/>
          </c:marker>
          <c:xVal>
            <c:numRef>
              <c:f>'Solar Gen by Country'!$A$10:$A$19</c:f>
              <c:numCache>
                <c:formatCode>0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'Solar Gen by Country'!$D$10:$D$19</c:f>
              <c:numCache>
                <c:formatCode>#,##0</c:formatCode>
                <c:ptCount val="10"/>
                <c:pt idx="0">
                  <c:v>56</c:v>
                </c:pt>
                <c:pt idx="1">
                  <c:v>78</c:v>
                </c:pt>
                <c:pt idx="2">
                  <c:v>169</c:v>
                </c:pt>
                <c:pt idx="3">
                  <c:v>497</c:v>
                </c:pt>
                <c:pt idx="4">
                  <c:v>2556.99999999999</c:v>
                </c:pt>
                <c:pt idx="5">
                  <c:v>6066.9346729999797</c:v>
                </c:pt>
                <c:pt idx="6">
                  <c:v>7103.99999999997</c:v>
                </c:pt>
                <c:pt idx="7">
                  <c:v>8679.5362836023305</c:v>
                </c:pt>
                <c:pt idx="8">
                  <c:v>11965.9094536434</c:v>
                </c:pt>
                <c:pt idx="9">
                  <c:v>13110.889131299899</c:v>
                </c:pt>
              </c:numCache>
            </c:numRef>
          </c:yVal>
          <c:smooth val="1"/>
        </c:ser>
        <c:ser>
          <c:idx val="4"/>
          <c:order val="3"/>
          <c:tx>
            <c:v>China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'Solar Gen by Country'!$A$9:$A$19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xVal>
          <c:yVal>
            <c:numRef>
              <c:f>'Solar Gen by Country'!$E$9:$E$19</c:f>
              <c:numCache>
                <c:formatCode>#,##0</c:formatCode>
                <c:ptCount val="11"/>
                <c:pt idx="0">
                  <c:v>63.636363636359995</c:v>
                </c:pt>
                <c:pt idx="1">
                  <c:v>68.68686868687</c:v>
                </c:pt>
                <c:pt idx="2">
                  <c:v>74.747474747469994</c:v>
                </c:pt>
                <c:pt idx="3">
                  <c:v>84.848484848479998</c:v>
                </c:pt>
                <c:pt idx="4">
                  <c:v>106.06060606059999</c:v>
                </c:pt>
                <c:pt idx="5">
                  <c:v>153.53535353535</c:v>
                </c:pt>
                <c:pt idx="6">
                  <c:v>395.95959595958999</c:v>
                </c:pt>
                <c:pt idx="7">
                  <c:v>948.48484848484009</c:v>
                </c:pt>
                <c:pt idx="8">
                  <c:v>3030.30303030299</c:v>
                </c:pt>
                <c:pt idx="9">
                  <c:v>6245.5744330469197</c:v>
                </c:pt>
                <c:pt idx="10">
                  <c:v>11915.2164204867</c:v>
                </c:pt>
              </c:numCache>
            </c:numRef>
          </c:yVal>
          <c:smooth val="1"/>
        </c:ser>
        <c:ser>
          <c:idx val="2"/>
          <c:order val="4"/>
          <c:tx>
            <c:v>Japan</c:v>
          </c:tx>
          <c:spPr>
            <a:ln w="2222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'Solar Gen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'Solar Gen by Country'!$F$6:$F$19</c:f>
              <c:numCache>
                <c:formatCode>#,##0</c:formatCode>
                <c:ptCount val="14"/>
                <c:pt idx="0">
                  <c:v>283.19328000000002</c:v>
                </c:pt>
                <c:pt idx="1">
                  <c:v>411.54480000000001</c:v>
                </c:pt>
                <c:pt idx="2">
                  <c:v>572.69376</c:v>
                </c:pt>
                <c:pt idx="3">
                  <c:v>786.50783999999999</c:v>
                </c:pt>
                <c:pt idx="4">
                  <c:v>1046.7849600000002</c:v>
                </c:pt>
                <c:pt idx="5">
                  <c:v>1342.3298399999899</c:v>
                </c:pt>
                <c:pt idx="6">
                  <c:v>1645.33823999999</c:v>
                </c:pt>
                <c:pt idx="7">
                  <c:v>1906.5614399999899</c:v>
                </c:pt>
                <c:pt idx="8">
                  <c:v>2135.5653599999901</c:v>
                </c:pt>
                <c:pt idx="9">
                  <c:v>2507.8478399999899</c:v>
                </c:pt>
                <c:pt idx="10">
                  <c:v>3282.5296799999901</c:v>
                </c:pt>
                <c:pt idx="11">
                  <c:v>4484.4717599999803</c:v>
                </c:pt>
                <c:pt idx="12">
                  <c:v>6126.9191999999803</c:v>
                </c:pt>
                <c:pt idx="13">
                  <c:v>10714.881599999901</c:v>
                </c:pt>
              </c:numCache>
            </c:numRef>
          </c:yVal>
          <c:smooth val="0"/>
        </c:ser>
        <c:ser>
          <c:idx val="3"/>
          <c:order val="5"/>
          <c:tx>
            <c:v>US</c:v>
          </c:tx>
          <c:spPr>
            <a:ln w="22225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'Solar Gen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'Solar Gen by Country'!$G$6:$G$19</c:f>
              <c:numCache>
                <c:formatCode>#,##0</c:formatCode>
                <c:ptCount val="14"/>
                <c:pt idx="0">
                  <c:v>498.35858585858</c:v>
                </c:pt>
                <c:pt idx="1">
                  <c:v>548.23737373737004</c:v>
                </c:pt>
                <c:pt idx="2">
                  <c:v>560.43535353535003</c:v>
                </c:pt>
                <c:pt idx="3">
                  <c:v>539.39494949494008</c:v>
                </c:pt>
                <c:pt idx="4">
                  <c:v>580.96464646463994</c:v>
                </c:pt>
                <c:pt idx="5">
                  <c:v>555.85252525252008</c:v>
                </c:pt>
                <c:pt idx="6">
                  <c:v>512.83434343433998</c:v>
                </c:pt>
                <c:pt idx="7">
                  <c:v>617.97272727272002</c:v>
                </c:pt>
                <c:pt idx="8">
                  <c:v>873.04545454544007</c:v>
                </c:pt>
                <c:pt idx="9">
                  <c:v>900.18080808080003</c:v>
                </c:pt>
                <c:pt idx="10">
                  <c:v>1224.42626262625</c:v>
                </c:pt>
                <c:pt idx="11">
                  <c:v>1836.05656565654</c:v>
                </c:pt>
                <c:pt idx="12">
                  <c:v>4370.3787878787398</c:v>
                </c:pt>
                <c:pt idx="13">
                  <c:v>9345.6111111109985</c:v>
                </c:pt>
              </c:numCache>
            </c:numRef>
          </c:yVal>
          <c:smooth val="0"/>
        </c:ser>
        <c:ser>
          <c:idx val="5"/>
          <c:order val="6"/>
          <c:tx>
            <c:v>India</c:v>
          </c:tx>
          <c:spPr>
            <a:ln w="22225"/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Country'!$N$6:$N$19</c:f>
              <c:numCache>
                <c:formatCode>#,##0</c:formatCode>
                <c:ptCount val="1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93888"/>
        <c:axId val="113500160"/>
      </c:scatterChart>
      <c:valAx>
        <c:axId val="113493888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3455849421758658"/>
              <c:y val="0.944551901998710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00160"/>
        <c:crosses val="autoZero"/>
        <c:crossBetween val="midCat"/>
      </c:valAx>
      <c:valAx>
        <c:axId val="11350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Gigawatt-hours</a:t>
                </a:r>
              </a:p>
            </c:rich>
          </c:tx>
          <c:layout>
            <c:manualLayout>
              <c:xMode val="edge"/>
              <c:yMode val="edge"/>
              <c:x val="2.6997361586346205E-3"/>
              <c:y val="0.434549281883242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938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Solar Water and Space Heating Installations in Top Ten Countries, 2012</a:t>
            </a:r>
          </a:p>
        </c:rich>
      </c:tx>
      <c:layout>
        <c:manualLayout>
          <c:xMode val="edge"/>
          <c:yMode val="edge"/>
          <c:x val="0.15419243242500447"/>
          <c:y val="4.24901371024274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234069890478349"/>
          <c:y val="0.17464481342006163"/>
          <c:w val="0.78757661018812442"/>
          <c:h val="0.65019155214293867"/>
        </c:manualLayout>
      </c:layout>
      <c:barChart>
        <c:barDir val="bar"/>
        <c:grouping val="clustered"/>
        <c:varyColors val="0"/>
        <c:ser>
          <c:idx val="0"/>
          <c:order val="0"/>
          <c:tx>
            <c:v>2012 Cumulative Capacity</c:v>
          </c:tx>
          <c:spPr>
            <a:solidFill>
              <a:srgbClr val="002060"/>
            </a:solidFill>
            <a:ln>
              <a:solidFill>
                <a:schemeClr val="tx2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cat>
            <c:strRef>
              <c:f>'SWH by Country'!$A$6:$A$15</c:f>
              <c:strCache>
                <c:ptCount val="10"/>
                <c:pt idx="0">
                  <c:v>China</c:v>
                </c:pt>
                <c:pt idx="1">
                  <c:v>Germany</c:v>
                </c:pt>
                <c:pt idx="2">
                  <c:v>Turkey</c:v>
                </c:pt>
                <c:pt idx="3">
                  <c:v>India</c:v>
                </c:pt>
                <c:pt idx="4">
                  <c:v>Brazil</c:v>
                </c:pt>
                <c:pt idx="5">
                  <c:v>Japan</c:v>
                </c:pt>
                <c:pt idx="6">
                  <c:v>Austria</c:v>
                </c:pt>
                <c:pt idx="7">
                  <c:v>Israel</c:v>
                </c:pt>
                <c:pt idx="8">
                  <c:v>Greece</c:v>
                </c:pt>
                <c:pt idx="9">
                  <c:v>Italy</c:v>
                </c:pt>
              </c:strCache>
            </c:strRef>
          </c:cat>
          <c:val>
            <c:numRef>
              <c:f>'SWH by Country'!$B$6:$B$15</c:f>
              <c:numCache>
                <c:formatCode>#,##0</c:formatCode>
                <c:ptCount val="10"/>
                <c:pt idx="0">
                  <c:v>257700</c:v>
                </c:pt>
                <c:pt idx="1">
                  <c:v>16254</c:v>
                </c:pt>
                <c:pt idx="2">
                  <c:v>15497.913</c:v>
                </c:pt>
                <c:pt idx="3">
                  <c:v>6451</c:v>
                </c:pt>
                <c:pt idx="4">
                  <c:v>5947.3209999999999</c:v>
                </c:pt>
                <c:pt idx="5">
                  <c:v>4461.5600000000004</c:v>
                </c:pt>
                <c:pt idx="6">
                  <c:v>4369.1469999999999</c:v>
                </c:pt>
                <c:pt idx="7">
                  <c:v>4145</c:v>
                </c:pt>
                <c:pt idx="8">
                  <c:v>4122</c:v>
                </c:pt>
                <c:pt idx="9">
                  <c:v>3403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5698688"/>
        <c:axId val="115704576"/>
      </c:barChart>
      <c:catAx>
        <c:axId val="115698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04576"/>
        <c:crosses val="autoZero"/>
        <c:auto val="1"/>
        <c:lblAlgn val="ctr"/>
        <c:lblOffset val="100"/>
        <c:noMultiLvlLbl val="0"/>
      </c:catAx>
      <c:valAx>
        <c:axId val="115704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Square Meters</a:t>
                </a:r>
              </a:p>
            </c:rich>
          </c:tx>
          <c:layout>
            <c:manualLayout>
              <c:xMode val="edge"/>
              <c:yMode val="edge"/>
              <c:x val="0.39024851932775417"/>
              <c:y val="0.905689913760779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98688"/>
        <c:crosses val="max"/>
        <c:crossBetween val="between"/>
      </c:valAx>
      <c:spPr>
        <a:noFill/>
        <a:ln w="12700">
          <a:solidFill>
            <a:schemeClr val="bg1">
              <a:lumMod val="65000"/>
            </a:schemeClr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Solar Water and Space Heating Area Per Person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Top 25 Countries, 2012</a:t>
            </a:r>
          </a:p>
        </c:rich>
      </c:tx>
      <c:layout>
        <c:manualLayout>
          <c:xMode val="edge"/>
          <c:yMode val="edge"/>
          <c:x val="0.202945969437344"/>
          <c:y val="2.579956035476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25437674348298"/>
          <c:y val="0.1346731716513116"/>
          <c:w val="0.7475055310494565"/>
          <c:h val="0.751262954578327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Austria</c:v>
                </c:pt>
                <c:pt idx="3">
                  <c:v>Barbados</c:v>
                </c:pt>
                <c:pt idx="4">
                  <c:v>Greece</c:v>
                </c:pt>
                <c:pt idx="5">
                  <c:v>Turkey</c:v>
                </c:pt>
                <c:pt idx="6">
                  <c:v>Germany</c:v>
                </c:pt>
                <c:pt idx="7">
                  <c:v>China</c:v>
                </c:pt>
                <c:pt idx="8">
                  <c:v>Jordan</c:v>
                </c:pt>
                <c:pt idx="9">
                  <c:v>Switzerland</c:v>
                </c:pt>
                <c:pt idx="10">
                  <c:v>Australia</c:v>
                </c:pt>
                <c:pt idx="11">
                  <c:v>Denmark</c:v>
                </c:pt>
                <c:pt idx="12">
                  <c:v>Lebanon</c:v>
                </c:pt>
                <c:pt idx="13">
                  <c:v>Malta</c:v>
                </c:pt>
                <c:pt idx="14">
                  <c:v>Portugal</c:v>
                </c:pt>
                <c:pt idx="15">
                  <c:v>Slovenia</c:v>
                </c:pt>
                <c:pt idx="16">
                  <c:v>Luxembourg</c:v>
                </c:pt>
                <c:pt idx="17">
                  <c:v>Taiwan</c:v>
                </c:pt>
                <c:pt idx="18">
                  <c:v>Spain</c:v>
                </c:pt>
                <c:pt idx="19">
                  <c:v>Ireland</c:v>
                </c:pt>
                <c:pt idx="20">
                  <c:v>Tunisia</c:v>
                </c:pt>
                <c:pt idx="21">
                  <c:v>Italy</c:v>
                </c:pt>
                <c:pt idx="22">
                  <c:v>Czech Republic</c:v>
                </c:pt>
                <c:pt idx="23">
                  <c:v>France</c:v>
                </c:pt>
                <c:pt idx="24">
                  <c:v>Albania</c:v>
                </c:pt>
              </c:strCache>
            </c:strRef>
          </c:cat>
          <c:val>
            <c:numRef>
              <c:f>'SWH Area Per Person'!$D$6:$D$30</c:f>
              <c:numCache>
                <c:formatCode>0.00</c:formatCode>
                <c:ptCount val="25"/>
                <c:pt idx="0">
                  <c:v>0.78686334914091671</c:v>
                </c:pt>
                <c:pt idx="1">
                  <c:v>0.54226210294345623</c:v>
                </c:pt>
                <c:pt idx="2">
                  <c:v>0.51620673945539364</c:v>
                </c:pt>
                <c:pt idx="3">
                  <c:v>0.46497258324771112</c:v>
                </c:pt>
                <c:pt idx="4">
                  <c:v>0.37052887738649321</c:v>
                </c:pt>
                <c:pt idx="5">
                  <c:v>0.20943938526911479</c:v>
                </c:pt>
                <c:pt idx="6">
                  <c:v>0.19630406095662589</c:v>
                </c:pt>
                <c:pt idx="7">
                  <c:v>0.18713714850334212</c:v>
                </c:pt>
                <c:pt idx="8">
                  <c:v>0.1595125091234055</c:v>
                </c:pt>
                <c:pt idx="9">
                  <c:v>0.1317865971173878</c:v>
                </c:pt>
                <c:pt idx="10">
                  <c:v>0.12910799089528366</c:v>
                </c:pt>
                <c:pt idx="11">
                  <c:v>0.1148484393757503</c:v>
                </c:pt>
                <c:pt idx="12">
                  <c:v>0.11318938197521497</c:v>
                </c:pt>
                <c:pt idx="13">
                  <c:v>0.11289636341534116</c:v>
                </c:pt>
                <c:pt idx="14">
                  <c:v>9.1257533617181155E-2</c:v>
                </c:pt>
                <c:pt idx="15">
                  <c:v>9.0341183053580354E-2</c:v>
                </c:pt>
                <c:pt idx="16">
                  <c:v>7.5991324005621058E-2</c:v>
                </c:pt>
                <c:pt idx="17">
                  <c:v>6.1456180257510734E-2</c:v>
                </c:pt>
                <c:pt idx="18">
                  <c:v>6.0499642163100262E-2</c:v>
                </c:pt>
                <c:pt idx="19">
                  <c:v>5.9434995159411613E-2</c:v>
                </c:pt>
                <c:pt idx="20">
                  <c:v>5.8779126089721155E-2</c:v>
                </c:pt>
                <c:pt idx="21">
                  <c:v>5.5892629519589627E-2</c:v>
                </c:pt>
                <c:pt idx="22">
                  <c:v>3.9750091251908648E-2</c:v>
                </c:pt>
                <c:pt idx="23">
                  <c:v>3.6928815783454152E-2</c:v>
                </c:pt>
                <c:pt idx="24">
                  <c:v>3.5394706590560716E-2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75968"/>
        <c:axId val="115477504"/>
      </c:barChart>
      <c:catAx>
        <c:axId val="115475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77504"/>
        <c:crosses val="autoZero"/>
        <c:auto val="1"/>
        <c:lblAlgn val="ctr"/>
        <c:lblOffset val="100"/>
        <c:noMultiLvlLbl val="0"/>
      </c:catAx>
      <c:valAx>
        <c:axId val="115477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Square Meters</a:t>
                </a:r>
              </a:p>
            </c:rich>
          </c:tx>
          <c:layout>
            <c:manualLayout>
              <c:xMode val="edge"/>
              <c:yMode val="edge"/>
              <c:x val="0.4548221602805359"/>
              <c:y val="0.94195119227117885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75968"/>
        <c:crosses val="max"/>
        <c:crossBetween val="between"/>
        <c:majorUnit val="0.1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Solar Photovoltaics Capacity in 
Leading Countries, 2000-2013</a:t>
            </a:r>
          </a:p>
        </c:rich>
      </c:tx>
      <c:layout>
        <c:manualLayout>
          <c:xMode val="edge"/>
          <c:yMode val="edge"/>
          <c:x val="0.17345096260873147"/>
          <c:y val="3.4816232210104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5344938749194079"/>
          <c:w val="0.80587275693311589"/>
          <c:h val="0.72856221792392006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2225">
              <a:solidFill>
                <a:srgbClr val="F7B847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Country'!$B$6:$B$19</c:f>
              <c:numCache>
                <c:formatCode>General</c:formatCode>
                <c:ptCount val="14"/>
                <c:pt idx="0">
                  <c:v>76</c:v>
                </c:pt>
                <c:pt idx="1">
                  <c:v>186</c:v>
                </c:pt>
                <c:pt idx="2" formatCode="#,##0">
                  <c:v>296</c:v>
                </c:pt>
                <c:pt idx="3" formatCode="#,##0">
                  <c:v>435</c:v>
                </c:pt>
                <c:pt idx="4" formatCode="#,##0">
                  <c:v>1105</c:v>
                </c:pt>
                <c:pt idx="5" formatCode="#,##0">
                  <c:v>2056</c:v>
                </c:pt>
                <c:pt idx="6" formatCode="#,##0">
                  <c:v>2899</c:v>
                </c:pt>
                <c:pt idx="7" formatCode="#,##0">
                  <c:v>4170</c:v>
                </c:pt>
                <c:pt idx="8" formatCode="#,##0">
                  <c:v>6120</c:v>
                </c:pt>
                <c:pt idx="9" formatCode="#,##0">
                  <c:v>10566</c:v>
                </c:pt>
                <c:pt idx="10" formatCode="#,##0">
                  <c:v>17554</c:v>
                </c:pt>
                <c:pt idx="11" formatCode="#,##0">
                  <c:v>25039</c:v>
                </c:pt>
                <c:pt idx="12" formatCode="#,##0">
                  <c:v>32643</c:v>
                </c:pt>
                <c:pt idx="13" formatCode="#,##0">
                  <c:v>35948</c:v>
                </c:pt>
              </c:numCache>
            </c:numRef>
          </c:yVal>
          <c:smooth val="0"/>
        </c:ser>
        <c:ser>
          <c:idx val="1"/>
          <c:order val="1"/>
          <c:tx>
            <c:v>Italy</c:v>
          </c:tx>
          <c:spPr>
            <a:ln w="22225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Country'!$D$6:$D$19</c:f>
              <c:numCache>
                <c:formatCode>#,##0</c:formatCode>
                <c:ptCount val="14"/>
                <c:pt idx="0">
                  <c:v>19</c:v>
                </c:pt>
                <c:pt idx="1">
                  <c:v>20</c:v>
                </c:pt>
                <c:pt idx="2">
                  <c:v>22</c:v>
                </c:pt>
                <c:pt idx="3">
                  <c:v>26</c:v>
                </c:pt>
                <c:pt idx="4">
                  <c:v>30.7</c:v>
                </c:pt>
                <c:pt idx="5">
                  <c:v>37.5</c:v>
                </c:pt>
                <c:pt idx="6">
                  <c:v>50</c:v>
                </c:pt>
                <c:pt idx="7">
                  <c:v>120.2</c:v>
                </c:pt>
                <c:pt idx="8">
                  <c:v>458.3</c:v>
                </c:pt>
                <c:pt idx="9">
                  <c:v>1181.3</c:v>
                </c:pt>
                <c:pt idx="10">
                  <c:v>3502.3</c:v>
                </c:pt>
                <c:pt idx="11">
                  <c:v>12802.9</c:v>
                </c:pt>
                <c:pt idx="12">
                  <c:v>16139</c:v>
                </c:pt>
                <c:pt idx="13">
                  <c:v>17600</c:v>
                </c:pt>
              </c:numCache>
            </c:numRef>
          </c:yVal>
          <c:smooth val="0"/>
        </c:ser>
        <c:ser>
          <c:idx val="2"/>
          <c:order val="2"/>
          <c:tx>
            <c:v>Japan</c:v>
          </c:tx>
          <c:spPr>
            <a:ln w="2222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Country'!$E$6:$E$19</c:f>
              <c:numCache>
                <c:formatCode>#,##0</c:formatCode>
                <c:ptCount val="14"/>
                <c:pt idx="0">
                  <c:v>330.2</c:v>
                </c:pt>
                <c:pt idx="1">
                  <c:v>452.8</c:v>
                </c:pt>
                <c:pt idx="2">
                  <c:v>636.80000000000007</c:v>
                </c:pt>
                <c:pt idx="3">
                  <c:v>859.6</c:v>
                </c:pt>
                <c:pt idx="4">
                  <c:v>1132</c:v>
                </c:pt>
                <c:pt idx="5">
                  <c:v>1421.9</c:v>
                </c:pt>
                <c:pt idx="6">
                  <c:v>1708.5</c:v>
                </c:pt>
                <c:pt idx="7">
                  <c:v>1918.9</c:v>
                </c:pt>
                <c:pt idx="8">
                  <c:v>2144.1999999999998</c:v>
                </c:pt>
                <c:pt idx="9">
                  <c:v>2627.2000000000003</c:v>
                </c:pt>
                <c:pt idx="10">
                  <c:v>3618.1</c:v>
                </c:pt>
                <c:pt idx="11">
                  <c:v>4914</c:v>
                </c:pt>
                <c:pt idx="12">
                  <c:v>6743</c:v>
                </c:pt>
                <c:pt idx="13">
                  <c:v>13643</c:v>
                </c:pt>
              </c:numCache>
            </c:numRef>
          </c:yVal>
          <c:smooth val="0"/>
        </c:ser>
        <c:ser>
          <c:idx val="3"/>
          <c:order val="3"/>
          <c:tx>
            <c:v>US</c:v>
          </c:tx>
          <c:spPr>
            <a:ln w="22225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Country'!$F$6:$F$19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28</c:v>
                </c:pt>
                <c:pt idx="3">
                  <c:v>73</c:v>
                </c:pt>
                <c:pt idx="4">
                  <c:v>131</c:v>
                </c:pt>
                <c:pt idx="5">
                  <c:v>172</c:v>
                </c:pt>
                <c:pt idx="6">
                  <c:v>275</c:v>
                </c:pt>
                <c:pt idx="7">
                  <c:v>427</c:v>
                </c:pt>
                <c:pt idx="8">
                  <c:v>738</c:v>
                </c:pt>
                <c:pt idx="9">
                  <c:v>1172</c:v>
                </c:pt>
                <c:pt idx="10">
                  <c:v>2022</c:v>
                </c:pt>
                <c:pt idx="11">
                  <c:v>3910</c:v>
                </c:pt>
                <c:pt idx="12">
                  <c:v>7271</c:v>
                </c:pt>
                <c:pt idx="13">
                  <c:v>12022</c:v>
                </c:pt>
              </c:numCache>
            </c:numRef>
          </c:yVal>
          <c:smooth val="0"/>
        </c:ser>
        <c:ser>
          <c:idx val="4"/>
          <c:order val="4"/>
          <c:tx>
            <c:v>China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Country'!$C$6:$C$19</c:f>
              <c:numCache>
                <c:formatCode>#,##0</c:formatCode>
                <c:ptCount val="14"/>
                <c:pt idx="0" formatCode="General">
                  <c:v>19</c:v>
                </c:pt>
                <c:pt idx="1">
                  <c:v>30</c:v>
                </c:pt>
                <c:pt idx="2">
                  <c:v>45</c:v>
                </c:pt>
                <c:pt idx="3">
                  <c:v>55</c:v>
                </c:pt>
                <c:pt idx="4">
                  <c:v>64</c:v>
                </c:pt>
                <c:pt idx="5">
                  <c:v>68</c:v>
                </c:pt>
                <c:pt idx="6">
                  <c:v>79.900000000000006</c:v>
                </c:pt>
                <c:pt idx="7">
                  <c:v>99.9</c:v>
                </c:pt>
                <c:pt idx="8">
                  <c:v>139.9</c:v>
                </c:pt>
                <c:pt idx="9">
                  <c:v>299.90000000000003</c:v>
                </c:pt>
                <c:pt idx="10">
                  <c:v>799.9</c:v>
                </c:pt>
                <c:pt idx="11">
                  <c:v>3299.9</c:v>
                </c:pt>
                <c:pt idx="12">
                  <c:v>7000</c:v>
                </c:pt>
                <c:pt idx="13">
                  <c:v>18300</c:v>
                </c:pt>
              </c:numCache>
            </c:numRef>
          </c:yVal>
          <c:smooth val="1"/>
        </c:ser>
        <c:ser>
          <c:idx val="5"/>
          <c:order val="5"/>
          <c:tx>
            <c:v>India</c:v>
          </c:tx>
          <c:spPr>
            <a:ln w="22225"/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Country'!$N$6:$N$19</c:f>
              <c:numCache>
                <c:formatCode>#,##0</c:formatCode>
                <c:ptCount val="1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78656"/>
        <c:axId val="109480576"/>
      </c:scatterChart>
      <c:valAx>
        <c:axId val="109478656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</a:t>
                </a:r>
              </a:p>
            </c:rich>
          </c:tx>
          <c:layout>
            <c:manualLayout>
              <c:xMode val="edge"/>
              <c:yMode val="edge"/>
              <c:x val="0.39540682414698164"/>
              <c:y val="0.941972946316493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480576"/>
        <c:crosses val="autoZero"/>
        <c:crossBetween val="midCat"/>
      </c:valAx>
      <c:valAx>
        <c:axId val="10948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2.6997361586346205E-3"/>
              <c:y val="0.434549281883242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4786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Solar Photovoltaics Capacity in the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States, 2000-2013</a:t>
            </a:r>
          </a:p>
        </c:rich>
      </c:tx>
      <c:layout>
        <c:manualLayout>
          <c:xMode val="edge"/>
          <c:yMode val="edge"/>
          <c:x val="0.15923599373376757"/>
          <c:y val="2.7079359645261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76"/>
          <c:y val="0.13281753707285623"/>
          <c:w val="0.80097879282218609"/>
          <c:h val="0.74145712443584788"/>
        </c:manualLayout>
      </c:layout>
      <c:scatterChart>
        <c:scatterStyle val="smoothMarker"/>
        <c:varyColors val="0"/>
        <c:ser>
          <c:idx val="0"/>
          <c:order val="0"/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PV Capacity'!$A$6:$A$19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'US PV Capacity'!$B$6:$B$19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28</c:v>
                </c:pt>
                <c:pt idx="3">
                  <c:v>73</c:v>
                </c:pt>
                <c:pt idx="4">
                  <c:v>131</c:v>
                </c:pt>
                <c:pt idx="5">
                  <c:v>172</c:v>
                </c:pt>
                <c:pt idx="6">
                  <c:v>275</c:v>
                </c:pt>
                <c:pt idx="7">
                  <c:v>427</c:v>
                </c:pt>
                <c:pt idx="8">
                  <c:v>738</c:v>
                </c:pt>
                <c:pt idx="9">
                  <c:v>1172</c:v>
                </c:pt>
                <c:pt idx="10">
                  <c:v>2022</c:v>
                </c:pt>
                <c:pt idx="11">
                  <c:v>3910</c:v>
                </c:pt>
                <c:pt idx="12">
                  <c:v>7271</c:v>
                </c:pt>
                <c:pt idx="13">
                  <c:v>12022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82048"/>
        <c:axId val="111300608"/>
      </c:scatterChart>
      <c:valAx>
        <c:axId val="111282048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666027675859889"/>
              <c:y val="0.934236073751650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00608"/>
        <c:crosses val="autoZero"/>
        <c:crossBetween val="midCat"/>
      </c:valAx>
      <c:valAx>
        <c:axId val="11130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33E-3"/>
              <c:y val="0.45261121856866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820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Solar Photovoltaics Capacity in China, 2000-2013</a:t>
            </a:r>
          </a:p>
        </c:rich>
      </c:tx>
      <c:layout>
        <c:manualLayout>
          <c:xMode val="edge"/>
          <c:yMode val="edge"/>
          <c:x val="0.17886950158717072"/>
          <c:y val="2.7079359645261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76"/>
          <c:y val="0.13281753707285623"/>
          <c:w val="0.80097879282218609"/>
          <c:h val="0.74145712443584788"/>
        </c:manualLayout>
      </c:layout>
      <c:scatterChart>
        <c:scatterStyle val="smoothMarker"/>
        <c:varyColors val="0"/>
        <c:ser>
          <c:idx val="0"/>
          <c:order val="0"/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'China PV Capacity'!$A$6:$A$19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'China PV Capacity'!$B$6:$B$19</c:f>
              <c:numCache>
                <c:formatCode>#,##0</c:formatCode>
                <c:ptCount val="14"/>
                <c:pt idx="0" formatCode="General">
                  <c:v>19</c:v>
                </c:pt>
                <c:pt idx="1">
                  <c:v>30</c:v>
                </c:pt>
                <c:pt idx="2">
                  <c:v>45</c:v>
                </c:pt>
                <c:pt idx="3">
                  <c:v>55</c:v>
                </c:pt>
                <c:pt idx="4">
                  <c:v>64</c:v>
                </c:pt>
                <c:pt idx="5">
                  <c:v>68</c:v>
                </c:pt>
                <c:pt idx="6">
                  <c:v>79.900000000000006</c:v>
                </c:pt>
                <c:pt idx="7">
                  <c:v>99.9</c:v>
                </c:pt>
                <c:pt idx="8">
                  <c:v>139.9</c:v>
                </c:pt>
                <c:pt idx="9">
                  <c:v>299.90000000000003</c:v>
                </c:pt>
                <c:pt idx="10">
                  <c:v>799.9</c:v>
                </c:pt>
                <c:pt idx="11">
                  <c:v>3299.9</c:v>
                </c:pt>
                <c:pt idx="12">
                  <c:v>7000</c:v>
                </c:pt>
                <c:pt idx="13">
                  <c:v>18300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52224"/>
        <c:axId val="111254144"/>
      </c:scatterChart>
      <c:valAx>
        <c:axId val="111252224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666027675859889"/>
              <c:y val="0.934236073751650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54144"/>
        <c:crosses val="autoZero"/>
        <c:crossBetween val="midCat"/>
      </c:valAx>
      <c:valAx>
        <c:axId val="11125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33E-3"/>
              <c:y val="0.45261121856866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522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Solar Photovoltaics Capacity in India, 2000-2013</a:t>
            </a:r>
          </a:p>
        </c:rich>
      </c:tx>
      <c:layout>
        <c:manualLayout>
          <c:xMode val="edge"/>
          <c:yMode val="edge"/>
          <c:x val="0.17886950158717072"/>
          <c:y val="2.7079359645261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76"/>
          <c:y val="0.13281753707285623"/>
          <c:w val="0.80097879282218609"/>
          <c:h val="0.74145712443584788"/>
        </c:manualLayout>
      </c:layout>
      <c:scatterChart>
        <c:scatterStyle val="smoothMarker"/>
        <c:varyColors val="0"/>
        <c:ser>
          <c:idx val="0"/>
          <c:order val="0"/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'India PV Capacity'!$A$6:$A$19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'India PV Capacity'!$B$6:$B$19</c:f>
              <c:numCache>
                <c:formatCode>#,##0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3.5</c:v>
                </c:pt>
                <c:pt idx="3">
                  <c:v>6</c:v>
                </c:pt>
                <c:pt idx="4">
                  <c:v>10</c:v>
                </c:pt>
                <c:pt idx="5">
                  <c:v>18</c:v>
                </c:pt>
                <c:pt idx="6">
                  <c:v>30</c:v>
                </c:pt>
                <c:pt idx="7">
                  <c:v>31</c:v>
                </c:pt>
                <c:pt idx="8">
                  <c:v>71</c:v>
                </c:pt>
                <c:pt idx="9">
                  <c:v>101</c:v>
                </c:pt>
                <c:pt idx="10">
                  <c:v>161</c:v>
                </c:pt>
                <c:pt idx="11">
                  <c:v>481.48</c:v>
                </c:pt>
                <c:pt idx="12">
                  <c:v>1176.25</c:v>
                </c:pt>
                <c:pt idx="13">
                  <c:v>2291.25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71616"/>
        <c:axId val="111154304"/>
      </c:scatterChart>
      <c:valAx>
        <c:axId val="111471616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666027675859889"/>
              <c:y val="0.934236073751650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154304"/>
        <c:crosses val="autoZero"/>
        <c:crossBetween val="midCat"/>
      </c:valAx>
      <c:valAx>
        <c:axId val="11115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33E-3"/>
              <c:y val="0.45261121856866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716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Solar Photovoltaics Capacity in the European Union, 2000-2013</a:t>
            </a:r>
          </a:p>
        </c:rich>
      </c:tx>
      <c:layout>
        <c:manualLayout>
          <c:xMode val="edge"/>
          <c:yMode val="edge"/>
          <c:x val="0.16141749460636792"/>
          <c:y val="1.67273927715557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76"/>
          <c:y val="0.13281753707285623"/>
          <c:w val="0.80097879282218609"/>
          <c:h val="0.74145712443584788"/>
        </c:manualLayout>
      </c:layout>
      <c:scatterChart>
        <c:scatterStyle val="smoothMarker"/>
        <c:varyColors val="0"/>
        <c:ser>
          <c:idx val="0"/>
          <c:order val="0"/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'EU PV Capacity'!$A$6:$A$19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'EU PV Capacity'!$B$6:$B$19</c:f>
              <c:numCache>
                <c:formatCode>#,##0</c:formatCode>
                <c:ptCount val="14"/>
                <c:pt idx="0">
                  <c:v>122.107</c:v>
                </c:pt>
                <c:pt idx="1">
                  <c:v>243.9</c:v>
                </c:pt>
                <c:pt idx="2">
                  <c:v>370.05199999999996</c:v>
                </c:pt>
                <c:pt idx="3">
                  <c:v>566.80899999999997</c:v>
                </c:pt>
                <c:pt idx="4">
                  <c:v>1303.9089999999999</c:v>
                </c:pt>
                <c:pt idx="5">
                  <c:v>2308.4089999999997</c:v>
                </c:pt>
                <c:pt idx="6">
                  <c:v>3291.2730000000001</c:v>
                </c:pt>
                <c:pt idx="7">
                  <c:v>5307.6581099999994</c:v>
                </c:pt>
                <c:pt idx="8">
                  <c:v>10811.958109999998</c:v>
                </c:pt>
                <c:pt idx="9">
                  <c:v>17297.908109999997</c:v>
                </c:pt>
                <c:pt idx="10">
                  <c:v>30251.308109999998</c:v>
                </c:pt>
                <c:pt idx="11">
                  <c:v>52229.208110000007</c:v>
                </c:pt>
                <c:pt idx="12">
                  <c:v>68962.408110000004</c:v>
                </c:pt>
                <c:pt idx="13">
                  <c:v>78896.00050568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92928"/>
        <c:axId val="110915584"/>
      </c:scatterChart>
      <c:valAx>
        <c:axId val="110892928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666027675859889"/>
              <c:y val="0.934236073751650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915584"/>
        <c:crosses val="autoZero"/>
        <c:crossBetween val="midCat"/>
      </c:valAx>
      <c:valAx>
        <c:axId val="11091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33E-3"/>
              <c:y val="0.45261121856866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929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Annual Solar Photovoltaics Cell Production,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1990-2013</a:t>
            </a:r>
          </a:p>
        </c:rich>
      </c:tx>
      <c:layout>
        <c:manualLayout>
          <c:xMode val="edge"/>
          <c:yMode val="edge"/>
          <c:x val="0.18099345893281665"/>
          <c:y val="2.9667351363688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4313346228239868"/>
          <c:w val="0.80750407830342574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WorldPVCells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'World Cell Production'!$A$21:$A$44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'World Cell Production'!$B$21:$B$44</c:f>
              <c:numCache>
                <c:formatCode>#,##0</c:formatCode>
                <c:ptCount val="24"/>
                <c:pt idx="0">
                  <c:v>47</c:v>
                </c:pt>
                <c:pt idx="1">
                  <c:v>55</c:v>
                </c:pt>
                <c:pt idx="2">
                  <c:v>58</c:v>
                </c:pt>
                <c:pt idx="3">
                  <c:v>60</c:v>
                </c:pt>
                <c:pt idx="4">
                  <c:v>69</c:v>
                </c:pt>
                <c:pt idx="5">
                  <c:v>77.599999999999994</c:v>
                </c:pt>
                <c:pt idx="6">
                  <c:v>88.6</c:v>
                </c:pt>
                <c:pt idx="7">
                  <c:v>126</c:v>
                </c:pt>
                <c:pt idx="8">
                  <c:v>155</c:v>
                </c:pt>
                <c:pt idx="9">
                  <c:v>201</c:v>
                </c:pt>
                <c:pt idx="10">
                  <c:v>276.8</c:v>
                </c:pt>
                <c:pt idx="11">
                  <c:v>371.3</c:v>
                </c:pt>
                <c:pt idx="12">
                  <c:v>542</c:v>
                </c:pt>
                <c:pt idx="13">
                  <c:v>749.4</c:v>
                </c:pt>
                <c:pt idx="14">
                  <c:v>1198.8</c:v>
                </c:pt>
                <c:pt idx="15">
                  <c:v>1782.4</c:v>
                </c:pt>
                <c:pt idx="16">
                  <c:v>2458.5</c:v>
                </c:pt>
                <c:pt idx="17">
                  <c:v>4163.8589681114372</c:v>
                </c:pt>
                <c:pt idx="18">
                  <c:v>7732.9771118579647</c:v>
                </c:pt>
                <c:pt idx="19">
                  <c:v>12595.992071428573</c:v>
                </c:pt>
                <c:pt idx="20">
                  <c:v>26399.539479218332</c:v>
                </c:pt>
                <c:pt idx="21">
                  <c:v>40761.761357142859</c:v>
                </c:pt>
                <c:pt idx="22">
                  <c:v>39523.564999999995</c:v>
                </c:pt>
                <c:pt idx="23">
                  <c:v>44464.496250000004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01248"/>
        <c:axId val="112107520"/>
      </c:barChart>
      <c:catAx>
        <c:axId val="11210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Worldwatch; PVNews;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2512234910277323"/>
              <c:y val="0.94197292069632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075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210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682140554481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01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Annual Solar Photovoltaics Cell Production,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1990-2013, with Projection to 2017</a:t>
            </a:r>
          </a:p>
        </c:rich>
      </c:tx>
      <c:layout>
        <c:manualLayout>
          <c:xMode val="edge"/>
          <c:yMode val="edge"/>
          <c:x val="0.18099345893281665"/>
          <c:y val="2.9667351363688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4313346228239868"/>
          <c:w val="0.80750407830342574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WorldPVCells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pattFill prst="dkUpDiag">
                <a:fgClr>
                  <a:srgbClr val="000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'World Cell Production'!$A$21:$A$48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'World Cell Production'!$B$21:$B$48</c:f>
              <c:numCache>
                <c:formatCode>#,##0</c:formatCode>
                <c:ptCount val="28"/>
                <c:pt idx="0">
                  <c:v>47</c:v>
                </c:pt>
                <c:pt idx="1">
                  <c:v>55</c:v>
                </c:pt>
                <c:pt idx="2">
                  <c:v>58</c:v>
                </c:pt>
                <c:pt idx="3">
                  <c:v>60</c:v>
                </c:pt>
                <c:pt idx="4">
                  <c:v>69</c:v>
                </c:pt>
                <c:pt idx="5">
                  <c:v>77.599999999999994</c:v>
                </c:pt>
                <c:pt idx="6">
                  <c:v>88.6</c:v>
                </c:pt>
                <c:pt idx="7">
                  <c:v>126</c:v>
                </c:pt>
                <c:pt idx="8">
                  <c:v>155</c:v>
                </c:pt>
                <c:pt idx="9">
                  <c:v>201</c:v>
                </c:pt>
                <c:pt idx="10">
                  <c:v>276.8</c:v>
                </c:pt>
                <c:pt idx="11">
                  <c:v>371.3</c:v>
                </c:pt>
                <c:pt idx="12">
                  <c:v>542</c:v>
                </c:pt>
                <c:pt idx="13">
                  <c:v>749.4</c:v>
                </c:pt>
                <c:pt idx="14">
                  <c:v>1198.8</c:v>
                </c:pt>
                <c:pt idx="15">
                  <c:v>1782.4</c:v>
                </c:pt>
                <c:pt idx="16">
                  <c:v>2458.5</c:v>
                </c:pt>
                <c:pt idx="17">
                  <c:v>4163.8589681114372</c:v>
                </c:pt>
                <c:pt idx="18">
                  <c:v>7732.9771118579647</c:v>
                </c:pt>
                <c:pt idx="19">
                  <c:v>12595.992071428573</c:v>
                </c:pt>
                <c:pt idx="20">
                  <c:v>26399.539479218332</c:v>
                </c:pt>
                <c:pt idx="21">
                  <c:v>40761.761357142859</c:v>
                </c:pt>
                <c:pt idx="22">
                  <c:v>39523.564999999995</c:v>
                </c:pt>
                <c:pt idx="23">
                  <c:v>44464.496250000004</c:v>
                </c:pt>
                <c:pt idx="24">
                  <c:v>54857.908016791014</c:v>
                </c:pt>
                <c:pt idx="25">
                  <c:v>64891.77975279752</c:v>
                </c:pt>
                <c:pt idx="26">
                  <c:v>73765.121527996118</c:v>
                </c:pt>
                <c:pt idx="27">
                  <c:v>75446.817366365925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54496"/>
        <c:axId val="112156672"/>
      </c:barChart>
      <c:catAx>
        <c:axId val="11215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Worldwatch; PVNews;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2512234910277323"/>
              <c:y val="0.94197292069632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566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215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682140554481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54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World Cumulative Solar Photovoltaics Cell Production,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1985-2013</a:t>
            </a:r>
          </a:p>
        </c:rich>
      </c:tx>
      <c:layout>
        <c:manualLayout>
          <c:xMode val="edge"/>
          <c:yMode val="edge"/>
          <c:x val="0.13102396458191504"/>
          <c:y val="2.9658284977433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607"/>
          <c:y val="0.13797549967762751"/>
          <c:w val="0.81402936378466551"/>
          <c:h val="0.73629916183107669"/>
        </c:manualLayout>
      </c:layout>
      <c:scatterChart>
        <c:scatterStyle val="smoothMarker"/>
        <c:varyColors val="0"/>
        <c:ser>
          <c:idx val="0"/>
          <c:order val="0"/>
          <c:tx>
            <c:v>Cumulative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Cell Production'!$A$16:$A$44</c:f>
              <c:numCache>
                <c:formatCode>General</c:formatCode>
                <c:ptCount val="2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</c:numCache>
            </c:numRef>
          </c:xVal>
          <c:yVal>
            <c:numRef>
              <c:f>'World Cell Production'!$C$16:$C$44</c:f>
              <c:numCache>
                <c:formatCode>#,##0</c:formatCode>
                <c:ptCount val="29"/>
                <c:pt idx="0">
                  <c:v>98.6</c:v>
                </c:pt>
                <c:pt idx="1">
                  <c:v>124.6</c:v>
                </c:pt>
                <c:pt idx="2">
                  <c:v>153.6</c:v>
                </c:pt>
                <c:pt idx="3">
                  <c:v>187.6</c:v>
                </c:pt>
                <c:pt idx="4">
                  <c:v>227.6</c:v>
                </c:pt>
                <c:pt idx="5">
                  <c:v>274.60000000000002</c:v>
                </c:pt>
                <c:pt idx="6">
                  <c:v>329.6</c:v>
                </c:pt>
                <c:pt idx="7">
                  <c:v>387.6</c:v>
                </c:pt>
                <c:pt idx="8">
                  <c:v>447.6</c:v>
                </c:pt>
                <c:pt idx="9">
                  <c:v>516.6</c:v>
                </c:pt>
                <c:pt idx="10">
                  <c:v>594.20000000000005</c:v>
                </c:pt>
                <c:pt idx="11">
                  <c:v>682.80000000000007</c:v>
                </c:pt>
                <c:pt idx="12">
                  <c:v>808.80000000000007</c:v>
                </c:pt>
                <c:pt idx="13">
                  <c:v>963.80000000000007</c:v>
                </c:pt>
                <c:pt idx="14">
                  <c:v>1164.8000000000002</c:v>
                </c:pt>
                <c:pt idx="15">
                  <c:v>1441.6000000000001</c:v>
                </c:pt>
                <c:pt idx="16">
                  <c:v>1812.9</c:v>
                </c:pt>
                <c:pt idx="17">
                  <c:v>2354.9</c:v>
                </c:pt>
                <c:pt idx="18">
                  <c:v>3104.3</c:v>
                </c:pt>
                <c:pt idx="19">
                  <c:v>4303.1000000000004</c:v>
                </c:pt>
                <c:pt idx="20">
                  <c:v>6085.5</c:v>
                </c:pt>
                <c:pt idx="21">
                  <c:v>8544</c:v>
                </c:pt>
                <c:pt idx="22">
                  <c:v>12707.858968111437</c:v>
                </c:pt>
                <c:pt idx="23">
                  <c:v>20440.836079969402</c:v>
                </c:pt>
                <c:pt idx="24">
                  <c:v>33036.828151397975</c:v>
                </c:pt>
                <c:pt idx="25">
                  <c:v>59436.367630616311</c:v>
                </c:pt>
                <c:pt idx="26">
                  <c:v>100198.12898775918</c:v>
                </c:pt>
                <c:pt idx="27">
                  <c:v>139721.69398775918</c:v>
                </c:pt>
                <c:pt idx="28">
                  <c:v>184186.19023775918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89344"/>
        <c:axId val="113691264"/>
      </c:scatterChart>
      <c:valAx>
        <c:axId val="113689344"/>
        <c:scaling>
          <c:orientation val="minMax"/>
          <c:max val="2020"/>
          <c:min val="198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Worldwatch; PVNews;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332789559543229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91264"/>
        <c:crosses val="autoZero"/>
        <c:crossBetween val="midCat"/>
      </c:valAx>
      <c:valAx>
        <c:axId val="11369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141924959216966E-2"/>
              <c:y val="0.43971631205673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893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" top="1" bottom="4.5" header="0.3" footer="0.3"/>
  <pageSetup orientation="portrait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" top="1" bottom="4.5" header="0.3" footer="0.3"/>
  <pageSetup orientation="portrait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0.95813</cdr:x>
      <cdr:y>0.15152</cdr:y>
    </cdr:from>
    <cdr:to>
      <cdr:x>0.98589</cdr:x>
      <cdr:y>0.85697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74612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0.95813</cdr:x>
      <cdr:y>0.15152</cdr:y>
    </cdr:from>
    <cdr:to>
      <cdr:x>0.98589</cdr:x>
      <cdr:y>0.85697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74612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0.96302</cdr:x>
      <cdr:y>0.16119</cdr:y>
    </cdr:from>
    <cdr:to>
      <cdr:x>0.99078</cdr:x>
      <cdr:y>0.86664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25" y="7937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0.96302</cdr:x>
      <cdr:y>0.16119</cdr:y>
    </cdr:from>
    <cdr:to>
      <cdr:x>0.99078</cdr:x>
      <cdr:y>0.86664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25" y="7937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0.96465</cdr:x>
      <cdr:y>0.15345</cdr:y>
    </cdr:from>
    <cdr:to>
      <cdr:x>0.99241</cdr:x>
      <cdr:y>0.8589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450" y="7556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60975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0.95813</cdr:x>
      <cdr:y>0.15152</cdr:y>
    </cdr:from>
    <cdr:to>
      <cdr:x>0.98589</cdr:x>
      <cdr:y>0.85697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74612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0.95583</cdr:x>
      <cdr:y>0.14057</cdr:y>
    </cdr:from>
    <cdr:to>
      <cdr:x>0.98234</cdr:x>
      <cdr:y>0.84492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6760" y="690880"/>
          <a:ext cx="161610" cy="3461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0.96302</cdr:x>
      <cdr:y>0.12548</cdr:y>
    </cdr:from>
    <cdr:to>
      <cdr:x>0.99078</cdr:x>
      <cdr:y>0.83093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6394" y="615744"/>
          <a:ext cx="161610" cy="3461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0.96302</cdr:x>
      <cdr:y>0.16119</cdr:y>
    </cdr:from>
    <cdr:to>
      <cdr:x>0.99078</cdr:x>
      <cdr:y>0.86664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25" y="7937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60975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0.95583</cdr:x>
      <cdr:y>0.14057</cdr:y>
    </cdr:from>
    <cdr:to>
      <cdr:x>0.98234</cdr:x>
      <cdr:y>0.84492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6760" y="690880"/>
          <a:ext cx="161610" cy="3461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0.95813</cdr:x>
      <cdr:y>0.15152</cdr:y>
    </cdr:from>
    <cdr:to>
      <cdr:x>0.98589</cdr:x>
      <cdr:y>0.85697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74612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0.70798</cdr:x>
      <cdr:y>0.18682</cdr:y>
    </cdr:from>
    <cdr:to>
      <cdr:x>0.84498</cdr:x>
      <cdr:y>0.23132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3779" y="920004"/>
          <a:ext cx="799919" cy="219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0.79074</cdr:x>
      <cdr:y>0.63745</cdr:y>
    </cdr:from>
    <cdr:to>
      <cdr:x>0.87699</cdr:x>
      <cdr:y>0.67095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7016" y="3139071"/>
          <a:ext cx="503598" cy="164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0.77655</cdr:x>
      <cdr:y>0.71722</cdr:y>
    </cdr:from>
    <cdr:to>
      <cdr:x>0.9183</cdr:x>
      <cdr:y>0.75022</cdr:y>
    </cdr:to>
    <cdr:sp macro="" textlink="">
      <cdr:nvSpPr>
        <cdr:cNvPr id="317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4144" y="3531888"/>
          <a:ext cx="827653" cy="162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0.77415</cdr:x>
      <cdr:y>0.36512</cdr:y>
    </cdr:from>
    <cdr:to>
      <cdr:x>0.83865</cdr:x>
      <cdr:y>0.39812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0119" y="1798015"/>
          <a:ext cx="376604" cy="162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0.95487</cdr:x>
      <cdr:y>0.15538</cdr:y>
    </cdr:from>
    <cdr:to>
      <cdr:x>0.98263</cdr:x>
      <cdr:y>0.86083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6517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0.79197</cdr:x>
      <cdr:y>0.60797</cdr:y>
    </cdr:from>
    <cdr:to>
      <cdr:x>0.87822</cdr:x>
      <cdr:y>0.64147</cdr:y>
    </cdr:to>
    <cdr:sp macro="" textlink="">
      <cdr:nvSpPr>
        <cdr:cNvPr id="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4197" y="2993919"/>
          <a:ext cx="503599" cy="164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0.79065</cdr:x>
      <cdr:y>0.56551</cdr:y>
    </cdr:from>
    <cdr:to>
      <cdr:x>0.8769</cdr:x>
      <cdr:y>0.59901</cdr:y>
    </cdr:to>
    <cdr:sp macro="" textlink="">
      <cdr:nvSpPr>
        <cdr:cNvPr id="8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6465" y="2784820"/>
          <a:ext cx="503599" cy="164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Spain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0.67408</cdr:x>
      <cdr:y>0.74011</cdr:y>
    </cdr:from>
    <cdr:to>
      <cdr:x>0.89888</cdr:x>
      <cdr:y>0.78318</cdr:y>
    </cdr:to>
    <cdr:sp macro="" textlink="">
      <cdr:nvSpPr>
        <cdr:cNvPr id="3585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4300" y="3631945"/>
          <a:ext cx="1308700" cy="2113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Source: IEA-SHC</a:t>
          </a:r>
        </a:p>
      </cdr:txBody>
    </cdr:sp>
  </cdr:relSizeAnchor>
  <cdr:relSizeAnchor xmlns:cdr="http://schemas.openxmlformats.org/drawingml/2006/chartDrawing">
    <cdr:from>
      <cdr:x>0.94182</cdr:x>
      <cdr:y>0.23082</cdr:y>
    </cdr:from>
    <cdr:to>
      <cdr:x>0.98259</cdr:x>
      <cdr:y>0.77227</cdr:y>
    </cdr:to>
    <cdr:sp macro="" textlink="">
      <cdr:nvSpPr>
        <cdr:cNvPr id="4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9100" y="113665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0.95521</cdr:x>
      <cdr:y>0.32902</cdr:y>
    </cdr:from>
    <cdr:to>
      <cdr:x>0.99598</cdr:x>
      <cdr:y>0.87047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3699" y="1619624"/>
          <a:ext cx="237932" cy="26653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0.5648</cdr:x>
      <cdr:y>0.81462</cdr:y>
    </cdr:from>
    <cdr:to>
      <cdr:x>0.93209</cdr:x>
      <cdr:y>0.86106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95651" y="4010026"/>
          <a:ext cx="2143124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effectLst/>
              <a:latin typeface="Arial" pitchFamily="34" charset="0"/>
              <a:ea typeface="+mn-ea"/>
              <a:cs typeface="Arial" pitchFamily="34" charset="0"/>
            </a:rPr>
            <a:t>Source: IEA-SHC, UNPop, PRB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0.79281</cdr:x>
      <cdr:y>0.19843</cdr:y>
    </cdr:from>
    <cdr:to>
      <cdr:x>0.92981</cdr:x>
      <cdr:y>0.24293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5459" y="973738"/>
          <a:ext cx="797570" cy="218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0.78585</cdr:x>
      <cdr:y>0.61037</cdr:y>
    </cdr:from>
    <cdr:to>
      <cdr:x>0.8721</cdr:x>
      <cdr:y>0.64387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4954" y="2995253"/>
          <a:ext cx="502120" cy="164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0.78797</cdr:x>
      <cdr:y>0.64952</cdr:y>
    </cdr:from>
    <cdr:to>
      <cdr:x>0.92972</cdr:x>
      <cdr:y>0.68252</cdr:y>
    </cdr:to>
    <cdr:sp macro="" textlink="">
      <cdr:nvSpPr>
        <cdr:cNvPr id="317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7283" y="3187356"/>
          <a:ext cx="825223" cy="161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0.68932</cdr:x>
      <cdr:y>0.54694</cdr:y>
    </cdr:from>
    <cdr:to>
      <cdr:x>0.75382</cdr:x>
      <cdr:y>0.57994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2994" y="2683969"/>
          <a:ext cx="375498" cy="161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0.95487</cdr:x>
      <cdr:y>0.15538</cdr:y>
    </cdr:from>
    <cdr:to>
      <cdr:x>0.98263</cdr:x>
      <cdr:y>0.86083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6517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0.78708</cdr:x>
      <cdr:y>0.51513</cdr:y>
    </cdr:from>
    <cdr:to>
      <cdr:x>0.87333</cdr:x>
      <cdr:y>0.54863</cdr:y>
    </cdr:to>
    <cdr:sp macro="" textlink="">
      <cdr:nvSpPr>
        <cdr:cNvPr id="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146" y="2527868"/>
          <a:ext cx="502120" cy="164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0.95813</cdr:x>
      <cdr:y>0.15152</cdr:y>
    </cdr:from>
    <cdr:to>
      <cdr:x>0.98589</cdr:x>
      <cdr:y>0.85697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74612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0.95813</cdr:x>
      <cdr:y>0.15152</cdr:y>
    </cdr:from>
    <cdr:to>
      <cdr:x>0.98589</cdr:x>
      <cdr:y>0.85697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74612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tgt/tgt_dat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showGridLines="0" tabSelected="1" zoomScaleNormal="100" workbookViewId="0"/>
  </sheetViews>
  <sheetFormatPr defaultRowHeight="12.6" customHeight="1"/>
  <cols>
    <col min="1" max="1" width="101.140625" customWidth="1"/>
    <col min="2" max="2" width="9.140625" customWidth="1"/>
  </cols>
  <sheetData>
    <row r="1" spans="1:2" ht="16.899999999999999" customHeight="1">
      <c r="A1" s="311" t="s">
        <v>206</v>
      </c>
      <c r="B1" s="1"/>
    </row>
    <row r="2" spans="1:2" ht="16.899999999999999" customHeight="1">
      <c r="A2" s="312" t="s">
        <v>262</v>
      </c>
    </row>
    <row r="3" spans="1:2" ht="12.6" customHeight="1">
      <c r="A3" s="220"/>
    </row>
    <row r="4" spans="1:2" s="8" customFormat="1" ht="12" customHeight="1">
      <c r="A4" s="206" t="s">
        <v>187</v>
      </c>
      <c r="B4" s="210"/>
    </row>
    <row r="5" spans="1:2" s="8" customFormat="1" ht="12" customHeight="1">
      <c r="A5" s="226" t="s">
        <v>189</v>
      </c>
      <c r="B5" s="210"/>
    </row>
    <row r="6" spans="1:2" s="8" customFormat="1" ht="12" customHeight="1">
      <c r="A6" s="212"/>
      <c r="B6" s="210"/>
    </row>
    <row r="7" spans="1:2" s="8" customFormat="1" ht="12.6" customHeight="1">
      <c r="A7" s="2" t="s">
        <v>30</v>
      </c>
    </row>
    <row r="8" spans="1:2" s="8" customFormat="1" ht="12.6" customHeight="1">
      <c r="A8" s="16" t="s">
        <v>31</v>
      </c>
    </row>
    <row r="9" spans="1:2" s="8" customFormat="1" ht="12.6" customHeight="1">
      <c r="A9" s="16"/>
    </row>
    <row r="10" spans="1:2" s="8" customFormat="1" ht="12.6" customHeight="1">
      <c r="A10" s="2" t="s">
        <v>194</v>
      </c>
    </row>
    <row r="11" spans="1:2" s="8" customFormat="1" ht="12.6" customHeight="1">
      <c r="A11" s="213" t="s">
        <v>195</v>
      </c>
    </row>
    <row r="12" spans="1:2" s="8" customFormat="1" ht="12.6" customHeight="1">
      <c r="A12" s="16"/>
    </row>
    <row r="13" spans="1:2" s="8" customFormat="1" ht="12.6" customHeight="1">
      <c r="A13" s="2" t="s">
        <v>196</v>
      </c>
    </row>
    <row r="14" spans="1:2" s="8" customFormat="1" ht="12.6" customHeight="1">
      <c r="A14" s="213" t="s">
        <v>195</v>
      </c>
    </row>
    <row r="15" spans="1:2" s="8" customFormat="1" ht="12.6" customHeight="1">
      <c r="A15" s="16"/>
    </row>
    <row r="16" spans="1:2" s="8" customFormat="1" ht="12.6" customHeight="1">
      <c r="A16" s="2" t="s">
        <v>181</v>
      </c>
    </row>
    <row r="17" spans="1:1" s="8" customFormat="1" ht="12.6" customHeight="1">
      <c r="A17" s="213" t="s">
        <v>183</v>
      </c>
    </row>
    <row r="18" spans="1:1" s="8" customFormat="1" ht="12.6" customHeight="1">
      <c r="A18" s="213"/>
    </row>
    <row r="19" spans="1:1" s="8" customFormat="1" ht="12.6" customHeight="1">
      <c r="A19" s="2" t="s">
        <v>197</v>
      </c>
    </row>
    <row r="20" spans="1:1" s="8" customFormat="1" ht="12.6" customHeight="1">
      <c r="A20" s="213" t="s">
        <v>198</v>
      </c>
    </row>
    <row r="21" spans="1:1" s="8" customFormat="1" ht="12.6" customHeight="1">
      <c r="A21"/>
    </row>
    <row r="22" spans="1:1" s="8" customFormat="1" ht="12.6" customHeight="1">
      <c r="A22" s="2" t="s">
        <v>32</v>
      </c>
    </row>
    <row r="23" spans="1:1" s="8" customFormat="1" ht="12.6" customHeight="1">
      <c r="A23"/>
    </row>
    <row r="24" spans="1:1" s="8" customFormat="1" ht="12.6" customHeight="1">
      <c r="A24" s="206" t="s">
        <v>37</v>
      </c>
    </row>
    <row r="25" spans="1:1" s="8" customFormat="1" ht="12.6" customHeight="1">
      <c r="A25" s="207" t="s">
        <v>174</v>
      </c>
    </row>
    <row r="26" spans="1:1" s="8" customFormat="1" ht="12.6" customHeight="1">
      <c r="A26" s="208" t="s">
        <v>175</v>
      </c>
    </row>
    <row r="27" spans="1:1" s="8" customFormat="1" ht="15" customHeight="1">
      <c r="A27" s="266" t="s">
        <v>190</v>
      </c>
    </row>
    <row r="28" spans="1:1" s="8" customFormat="1" ht="12.6" customHeight="1">
      <c r="A28"/>
    </row>
    <row r="29" spans="1:1" s="8" customFormat="1" ht="12.6" customHeight="1">
      <c r="A29" s="209" t="s">
        <v>39</v>
      </c>
    </row>
    <row r="30" spans="1:1" s="8" customFormat="1" ht="14.45" customHeight="1">
      <c r="A30" s="266" t="s">
        <v>191</v>
      </c>
    </row>
    <row r="31" spans="1:1" s="8" customFormat="1" ht="12.6" customHeight="1">
      <c r="A31"/>
    </row>
    <row r="32" spans="1:1" s="8" customFormat="1" ht="12.6" customHeight="1">
      <c r="A32" s="206" t="s">
        <v>41</v>
      </c>
    </row>
    <row r="33" spans="1:2" s="8" customFormat="1" ht="12.6" customHeight="1">
      <c r="A33" s="266" t="s">
        <v>192</v>
      </c>
    </row>
    <row r="34" spans="1:2" s="8" customFormat="1" ht="12.6" customHeight="1">
      <c r="A34"/>
    </row>
    <row r="35" spans="1:2" s="8" customFormat="1" ht="12.6" customHeight="1">
      <c r="A35" s="209" t="s">
        <v>43</v>
      </c>
    </row>
    <row r="36" spans="1:2" s="8" customFormat="1" ht="12.75">
      <c r="A36" s="266" t="s">
        <v>176</v>
      </c>
    </row>
    <row r="37" spans="1:2" s="8" customFormat="1" ht="12.75">
      <c r="A37" s="266" t="s">
        <v>193</v>
      </c>
    </row>
    <row r="39" spans="1:2" ht="12.6" customHeight="1">
      <c r="A39" s="209" t="s">
        <v>44</v>
      </c>
    </row>
    <row r="40" spans="1:2" ht="12.6" customHeight="1">
      <c r="B40" s="1"/>
    </row>
    <row r="41" spans="1:2" ht="12.6" customHeight="1">
      <c r="A41" s="211" t="s">
        <v>185</v>
      </c>
    </row>
    <row r="43" spans="1:2" ht="12.6" customHeight="1">
      <c r="A43" s="2" t="s">
        <v>184</v>
      </c>
    </row>
    <row r="44" spans="1:2" ht="12.6" customHeight="1">
      <c r="A44" s="2"/>
    </row>
    <row r="45" spans="1:2" ht="12.6" customHeight="1">
      <c r="A45" s="270" t="s">
        <v>200</v>
      </c>
    </row>
    <row r="46" spans="1:2" ht="12.6" customHeight="1">
      <c r="A46" s="267" t="s">
        <v>201</v>
      </c>
    </row>
    <row r="47" spans="1:2" ht="12.6" customHeight="1">
      <c r="A47" s="267"/>
    </row>
    <row r="48" spans="1:2" ht="12.6" customHeight="1">
      <c r="A48" s="270" t="s">
        <v>202</v>
      </c>
    </row>
    <row r="49" spans="1:1" ht="12.6" customHeight="1">
      <c r="A49" s="267" t="s">
        <v>203</v>
      </c>
    </row>
    <row r="50" spans="1:1" ht="12.6" customHeight="1">
      <c r="A50" s="267"/>
    </row>
    <row r="51" spans="1:1" ht="13.9" customHeight="1">
      <c r="A51" s="310" t="s">
        <v>209</v>
      </c>
    </row>
    <row r="52" spans="1:1" ht="15" customHeight="1">
      <c r="A52" s="309" t="s">
        <v>260</v>
      </c>
    </row>
    <row r="53" spans="1:1" ht="12.6" customHeight="1">
      <c r="A53" s="309"/>
    </row>
    <row r="54" spans="1:1" ht="13.9" customHeight="1">
      <c r="A54" s="310" t="s">
        <v>217</v>
      </c>
    </row>
    <row r="55" spans="1:1" ht="13.9" customHeight="1">
      <c r="A55" s="309" t="s">
        <v>261</v>
      </c>
    </row>
    <row r="56" spans="1:1" ht="13.9" customHeight="1">
      <c r="A56" s="309"/>
    </row>
    <row r="57" spans="1:1" ht="12.6" customHeight="1">
      <c r="A57" s="280"/>
    </row>
    <row r="58" spans="1:1" ht="12.6" customHeight="1">
      <c r="A58" s="221" t="s">
        <v>179</v>
      </c>
    </row>
    <row r="59" spans="1:1" ht="12.6" customHeight="1">
      <c r="A59" s="222" t="s">
        <v>180</v>
      </c>
    </row>
    <row r="60" spans="1:1" ht="12.6" customHeight="1">
      <c r="A60" s="221"/>
    </row>
    <row r="61" spans="1:1" ht="38.25">
      <c r="A61" s="271" t="s">
        <v>207</v>
      </c>
    </row>
    <row r="62" spans="1:1" ht="15.6" customHeight="1">
      <c r="A62" s="272" t="s">
        <v>208</v>
      </c>
    </row>
    <row r="77" spans="2:4" ht="12.6" customHeight="1">
      <c r="B77" s="211"/>
      <c r="C77" s="211"/>
      <c r="D77" s="211"/>
    </row>
    <row r="81" spans="2:2" ht="12.6" customHeight="1">
      <c r="B81" s="1"/>
    </row>
  </sheetData>
  <hyperlinks>
    <hyperlink ref="A7" location="'Cumulative PV by Country'!A1" display="Cumulative Installed Solar Photovoltaics Capacity in Leading Countries and the World, 2000-2013"/>
    <hyperlink ref="A22" location="'2013 Top Countries'!A1" display="Cumulative and Newly-Installed Solar Photovoltaics Capacity in Ten Leading Countries and the World, 2013"/>
    <hyperlink ref="A24" location="'World Cell Production'!A1" display="World Solar Photovoltaics Cell Production, 1975-2013, with Projection to 2017"/>
    <hyperlink ref="A29" location="'Cell Prod by Country'!A1" display="Annual Solar Photovoltaics Cell Production by Country, 1995-2013"/>
    <hyperlink ref="A32" location="'World Module Prod'!A1" display="World Annual Solar Photovoltaics Module Production, 2007-2013, with Projection to 2017"/>
    <hyperlink ref="A35" location="'Module Prod by Country'!A1" display="Annual Solar Photovoltaics Module Production by Country, 2007-2013, with Projection to 2017"/>
    <hyperlink ref="A39" location="'Top 10 Companies'!A1" display="Solar Photovoltaics Module Production by Top 10 Companies in 2013"/>
    <hyperlink ref="A77:D77" location="'CSP Today no. cap.'!A1" display="Cumulative Number and Generating Capacity of Operational CSP Plants Worldwide as of May 2014"/>
    <hyperlink ref="A43" location="'Operational CSP Plants'!A1" display="Operational Concentrating Solar Power Plants Around the World as of May 2014"/>
    <hyperlink ref="A4" location="'World PV Installations'!A1" display="World Solar Photovoltaics Installations, 2000-2013"/>
    <hyperlink ref="A59" r:id="rId1"/>
    <hyperlink ref="A16" location="'India PV Capacity'!A1" display="Cumulative Installed Solar Photovoltaics Capacity in India, 2000-2013"/>
    <hyperlink ref="A41" location="'CSP by Country'!A1" display="Cumulative Number and Generating Capacity of Operational Concentrating Solar Power Plants Worldwide as of May 2014"/>
    <hyperlink ref="A10" location="'US PV Capacity'!A1" display="Cumulative Installed Solar Photovoltaics Capacity in the United States, 2000-2013"/>
    <hyperlink ref="A13" location="'China PV Capacity'!A1" display="Cumulative Installed Solar Photovoltaics Capacity in China, 2000-2013"/>
    <hyperlink ref="A19" location="'EU PV Capacity'!A1" display="Cumulative Installed Solar Photovoltaics Capacity in the European Union, 2000-2013"/>
    <hyperlink ref="A45" location="'Solar Generation'!A1" display="World Solar-generated Electricity, 2000-2013"/>
    <hyperlink ref="A48" location="'Solar Gen by Country'!A1" display="Solar-generated Electricity in Leading Countries and the World, 2000-2013"/>
    <hyperlink ref="A51" location="'SWH by Country'!A1" display="Cumulative Solar Water and Space Heating Installations in Leading Countries and the World, 2012"/>
    <hyperlink ref="A54" location="'SWH Area Per Person'!A1" display="Solar Water and Space Heating Area in Selected Countries and the World, Total and Per Person, 2012"/>
  </hyperlinks>
  <pageMargins left="0.75" right="0.75" top="1" bottom="1" header="0.5" footer="0.5"/>
  <pageSetup scale="80" orientation="portrait" r:id="rId2"/>
  <headerFooter alignWithMargins="0"/>
  <colBreaks count="1" manualBreakCount="1">
    <brk id="9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zoomScaleSheetLayoutView="100" workbookViewId="0"/>
  </sheetViews>
  <sheetFormatPr defaultColWidth="8.85546875" defaultRowHeight="12.75"/>
  <cols>
    <col min="1" max="1" width="9" style="126" customWidth="1"/>
    <col min="2" max="2" width="8.7109375" style="127" customWidth="1"/>
    <col min="3" max="3" width="9.7109375" style="106" customWidth="1"/>
    <col min="4" max="4" width="10.5703125" style="106" customWidth="1"/>
    <col min="5" max="5" width="10.7109375" style="106" customWidth="1"/>
    <col min="6" max="6" width="10.42578125" style="106" customWidth="1"/>
    <col min="7" max="7" width="9.7109375" style="106" customWidth="1"/>
    <col min="8" max="8" width="9.5703125" style="106" customWidth="1"/>
    <col min="9" max="10" width="8.85546875" style="98"/>
    <col min="11" max="11" width="15" style="98" customWidth="1"/>
    <col min="12" max="16384" width="8.85546875" style="98"/>
  </cols>
  <sheetData>
    <row r="1" spans="1:15">
      <c r="A1" s="122" t="s">
        <v>39</v>
      </c>
      <c r="B1" s="123"/>
      <c r="F1" s="124"/>
      <c r="K1" s="125"/>
      <c r="L1" s="125"/>
    </row>
    <row r="2" spans="1:15">
      <c r="K2" s="128"/>
      <c r="L2" s="129"/>
    </row>
    <row r="3" spans="1:15" s="135" customFormat="1" ht="25.5">
      <c r="A3" s="130" t="s">
        <v>0</v>
      </c>
      <c r="B3" s="131" t="s">
        <v>4</v>
      </c>
      <c r="C3" s="131" t="s">
        <v>5</v>
      </c>
      <c r="D3" s="131" t="s">
        <v>6</v>
      </c>
      <c r="E3" s="132" t="s">
        <v>28</v>
      </c>
      <c r="F3" s="131" t="s">
        <v>7</v>
      </c>
      <c r="G3" s="102" t="s">
        <v>29</v>
      </c>
      <c r="H3" s="133" t="s">
        <v>8</v>
      </c>
      <c r="I3" s="131" t="s">
        <v>9</v>
      </c>
      <c r="J3" s="134" t="s">
        <v>10</v>
      </c>
      <c r="L3" s="125"/>
      <c r="M3" s="136"/>
      <c r="N3" s="137"/>
    </row>
    <row r="4" spans="1:15" s="139" customFormat="1">
      <c r="A4" s="138"/>
      <c r="B4" s="322" t="s">
        <v>3</v>
      </c>
      <c r="C4" s="322"/>
      <c r="D4" s="322"/>
      <c r="E4" s="322"/>
      <c r="F4" s="322"/>
      <c r="G4" s="322"/>
      <c r="H4" s="322"/>
      <c r="I4" s="322"/>
      <c r="J4" s="322"/>
      <c r="L4" s="125"/>
      <c r="M4" s="136"/>
    </row>
    <row r="5" spans="1:15">
      <c r="A5" s="138"/>
      <c r="B5" s="140"/>
      <c r="C5" s="140"/>
      <c r="D5" s="140"/>
      <c r="F5" s="140"/>
      <c r="H5" s="141"/>
      <c r="I5" s="140"/>
      <c r="J5" s="140"/>
      <c r="L5" s="125"/>
      <c r="M5" s="136"/>
    </row>
    <row r="6" spans="1:15">
      <c r="A6" s="142">
        <v>1995</v>
      </c>
      <c r="B6" s="143" t="s">
        <v>11</v>
      </c>
      <c r="C6" s="143" t="s">
        <v>11</v>
      </c>
      <c r="D6" s="143">
        <v>16.399999999999999</v>
      </c>
      <c r="E6" s="143" t="s">
        <v>11</v>
      </c>
      <c r="F6" s="143" t="s">
        <v>11</v>
      </c>
      <c r="G6" s="143" t="s">
        <v>11</v>
      </c>
      <c r="H6" s="109">
        <v>34.75</v>
      </c>
      <c r="I6" s="143" t="s">
        <v>11</v>
      </c>
      <c r="J6" s="144">
        <v>77.599999999999994</v>
      </c>
    </row>
    <row r="7" spans="1:15">
      <c r="A7" s="142">
        <v>1996</v>
      </c>
      <c r="B7" s="143" t="s">
        <v>11</v>
      </c>
      <c r="C7" s="143" t="s">
        <v>11</v>
      </c>
      <c r="D7" s="143">
        <v>21.2</v>
      </c>
      <c r="E7" s="143" t="s">
        <v>11</v>
      </c>
      <c r="F7" s="143" t="s">
        <v>11</v>
      </c>
      <c r="G7" s="143" t="s">
        <v>11</v>
      </c>
      <c r="H7" s="109">
        <v>38.85</v>
      </c>
      <c r="I7" s="143" t="s">
        <v>11</v>
      </c>
      <c r="J7" s="144">
        <v>88.6</v>
      </c>
      <c r="L7" s="125"/>
      <c r="M7" s="125"/>
    </row>
    <row r="8" spans="1:15">
      <c r="A8" s="142">
        <v>1997</v>
      </c>
      <c r="B8" s="143" t="s">
        <v>11</v>
      </c>
      <c r="C8" s="143" t="s">
        <v>11</v>
      </c>
      <c r="D8" s="143">
        <v>35</v>
      </c>
      <c r="E8" s="143" t="s">
        <v>11</v>
      </c>
      <c r="F8" s="143" t="s">
        <v>11</v>
      </c>
      <c r="G8" s="143" t="s">
        <v>11</v>
      </c>
      <c r="H8" s="109">
        <v>51</v>
      </c>
      <c r="I8" s="143" t="s">
        <v>11</v>
      </c>
      <c r="J8" s="144">
        <v>125.8</v>
      </c>
      <c r="L8" s="125"/>
      <c r="M8" s="125"/>
    </row>
    <row r="9" spans="1:15">
      <c r="A9" s="142">
        <v>1998</v>
      </c>
      <c r="B9" s="143" t="s">
        <v>11</v>
      </c>
      <c r="C9" s="143" t="s">
        <v>11</v>
      </c>
      <c r="D9" s="143">
        <v>49</v>
      </c>
      <c r="E9" s="143" t="s">
        <v>11</v>
      </c>
      <c r="F9" s="143" t="s">
        <v>11</v>
      </c>
      <c r="G9" s="143" t="s">
        <v>11</v>
      </c>
      <c r="H9" s="109">
        <v>53.7</v>
      </c>
      <c r="I9" s="143" t="s">
        <v>11</v>
      </c>
      <c r="J9" s="144">
        <v>154.9</v>
      </c>
      <c r="L9" s="125"/>
      <c r="M9" s="125"/>
    </row>
    <row r="10" spans="1:15">
      <c r="A10" s="142">
        <v>1999</v>
      </c>
      <c r="B10" s="143" t="s">
        <v>11</v>
      </c>
      <c r="C10" s="143" t="s">
        <v>11</v>
      </c>
      <c r="D10" s="143">
        <v>80</v>
      </c>
      <c r="E10" s="143" t="s">
        <v>11</v>
      </c>
      <c r="F10" s="143" t="s">
        <v>11</v>
      </c>
      <c r="G10" s="143" t="s">
        <v>11</v>
      </c>
      <c r="H10" s="109">
        <v>60.8</v>
      </c>
      <c r="I10" s="143" t="s">
        <v>11</v>
      </c>
      <c r="J10" s="144">
        <v>201.3</v>
      </c>
      <c r="L10" s="145"/>
      <c r="M10" s="125"/>
    </row>
    <row r="11" spans="1:15">
      <c r="A11" s="142">
        <v>2000</v>
      </c>
      <c r="B11" s="143">
        <v>2.5</v>
      </c>
      <c r="C11" s="143" t="s">
        <v>11</v>
      </c>
      <c r="D11" s="143">
        <v>128.6</v>
      </c>
      <c r="E11" s="143" t="s">
        <v>11</v>
      </c>
      <c r="F11" s="143">
        <v>22.5</v>
      </c>
      <c r="G11" s="143" t="s">
        <v>11</v>
      </c>
      <c r="H11" s="109">
        <v>75</v>
      </c>
      <c r="I11" s="143">
        <f t="shared" ref="I11:I24" si="0">J11-SUM(B11:H11)</f>
        <v>48.200000000000017</v>
      </c>
      <c r="J11" s="109">
        <v>276.8</v>
      </c>
      <c r="L11" s="125"/>
      <c r="M11" s="125"/>
      <c r="N11" s="146"/>
    </row>
    <row r="12" spans="1:15">
      <c r="A12" s="108">
        <v>2001</v>
      </c>
      <c r="B12" s="143">
        <v>3</v>
      </c>
      <c r="C12" s="143">
        <v>3.5</v>
      </c>
      <c r="D12" s="143">
        <v>171.2</v>
      </c>
      <c r="E12" s="143">
        <v>0</v>
      </c>
      <c r="F12" s="143">
        <v>23.5</v>
      </c>
      <c r="G12" s="143">
        <v>0</v>
      </c>
      <c r="H12" s="109">
        <v>100.3</v>
      </c>
      <c r="I12" s="143">
        <f t="shared" si="0"/>
        <v>69.800000000000011</v>
      </c>
      <c r="J12" s="109">
        <v>371.3</v>
      </c>
      <c r="L12" s="125"/>
      <c r="M12" s="125"/>
      <c r="N12" s="146"/>
    </row>
    <row r="13" spans="1:15">
      <c r="A13" s="108">
        <v>2002</v>
      </c>
      <c r="B13" s="143">
        <v>10</v>
      </c>
      <c r="C13" s="143">
        <v>8</v>
      </c>
      <c r="D13" s="143">
        <v>251.1</v>
      </c>
      <c r="E13" s="143">
        <v>0</v>
      </c>
      <c r="F13" s="143">
        <v>55</v>
      </c>
      <c r="G13" s="143">
        <v>0</v>
      </c>
      <c r="H13" s="109">
        <v>120.6</v>
      </c>
      <c r="I13" s="143">
        <f t="shared" si="0"/>
        <v>97.299999999999955</v>
      </c>
      <c r="J13" s="109">
        <v>542</v>
      </c>
      <c r="L13" s="125"/>
      <c r="M13" s="125"/>
      <c r="N13" s="146"/>
    </row>
    <row r="14" spans="1:15">
      <c r="A14" s="108">
        <v>2003</v>
      </c>
      <c r="B14" s="143">
        <v>13</v>
      </c>
      <c r="C14" s="143">
        <v>17</v>
      </c>
      <c r="D14" s="143">
        <v>363.9</v>
      </c>
      <c r="E14" s="143">
        <v>0</v>
      </c>
      <c r="F14" s="143">
        <v>121.5</v>
      </c>
      <c r="G14" s="143">
        <v>0</v>
      </c>
      <c r="H14" s="109">
        <v>103</v>
      </c>
      <c r="I14" s="143">
        <f t="shared" si="0"/>
        <v>131</v>
      </c>
      <c r="J14" s="109">
        <v>749.4</v>
      </c>
      <c r="L14" s="145"/>
      <c r="M14" s="125"/>
      <c r="N14" s="146"/>
    </row>
    <row r="15" spans="1:15">
      <c r="A15" s="108">
        <v>2004</v>
      </c>
      <c r="B15" s="143">
        <v>40</v>
      </c>
      <c r="C15" s="143">
        <v>39.299999999999997</v>
      </c>
      <c r="D15" s="143">
        <v>601.5</v>
      </c>
      <c r="E15" s="143">
        <v>0</v>
      </c>
      <c r="F15" s="143">
        <v>193</v>
      </c>
      <c r="G15" s="143">
        <v>0</v>
      </c>
      <c r="H15" s="109">
        <v>138.69999999999999</v>
      </c>
      <c r="I15" s="143">
        <f t="shared" si="0"/>
        <v>186.29999999999995</v>
      </c>
      <c r="J15" s="109">
        <v>1198.8</v>
      </c>
      <c r="O15" s="125"/>
    </row>
    <row r="16" spans="1:15">
      <c r="A16" s="108">
        <v>2005</v>
      </c>
      <c r="B16" s="143">
        <v>128.30000000000001</v>
      </c>
      <c r="C16" s="143">
        <v>88</v>
      </c>
      <c r="D16" s="143">
        <v>833</v>
      </c>
      <c r="E16" s="143">
        <v>0</v>
      </c>
      <c r="F16" s="143">
        <v>339</v>
      </c>
      <c r="G16" s="143">
        <v>5.3</v>
      </c>
      <c r="H16" s="109">
        <v>153.1</v>
      </c>
      <c r="I16" s="143">
        <f t="shared" si="0"/>
        <v>235.70000000000027</v>
      </c>
      <c r="J16" s="109">
        <v>1782.4</v>
      </c>
    </row>
    <row r="17" spans="1:18">
      <c r="A17" s="108">
        <v>2006</v>
      </c>
      <c r="B17" s="143">
        <v>341.8</v>
      </c>
      <c r="C17" s="143">
        <v>169.5</v>
      </c>
      <c r="D17" s="143">
        <v>926.4</v>
      </c>
      <c r="E17" s="143">
        <v>0</v>
      </c>
      <c r="F17" s="143">
        <v>469.1</v>
      </c>
      <c r="G17" s="143">
        <v>13</v>
      </c>
      <c r="H17" s="109">
        <v>177.6</v>
      </c>
      <c r="I17" s="143">
        <f t="shared" si="0"/>
        <v>361.09999999999991</v>
      </c>
      <c r="J17" s="109">
        <v>2458.5</v>
      </c>
    </row>
    <row r="18" spans="1:18">
      <c r="A18" s="108">
        <v>2007</v>
      </c>
      <c r="B18" s="113">
        <v>1192.8735755126208</v>
      </c>
      <c r="C18" s="113">
        <v>413.19362206495737</v>
      </c>
      <c r="D18" s="113">
        <v>937.5</v>
      </c>
      <c r="E18" s="113">
        <v>100.1</v>
      </c>
      <c r="F18" s="113">
        <v>815.35421116529074</v>
      </c>
      <c r="G18" s="113">
        <v>31.883935905674612</v>
      </c>
      <c r="H18" s="113">
        <v>261.98039695343596</v>
      </c>
      <c r="I18" s="143">
        <f t="shared" si="0"/>
        <v>410.97322650945807</v>
      </c>
      <c r="J18" s="113">
        <v>4163.8589681114372</v>
      </c>
      <c r="L18" s="113"/>
      <c r="M18" s="109"/>
      <c r="N18" s="109"/>
      <c r="O18" s="109"/>
      <c r="P18" s="109"/>
      <c r="Q18" s="109"/>
      <c r="R18" s="109"/>
    </row>
    <row r="19" spans="1:18">
      <c r="A19" s="108">
        <v>2008</v>
      </c>
      <c r="B19" s="113">
        <v>2535.9804999999997</v>
      </c>
      <c r="C19" s="113">
        <v>871.4</v>
      </c>
      <c r="D19" s="113">
        <v>1268</v>
      </c>
      <c r="E19" s="113">
        <v>397.9</v>
      </c>
      <c r="F19" s="113">
        <v>1476.6923205919056</v>
      </c>
      <c r="G19" s="113">
        <v>70.848164851527258</v>
      </c>
      <c r="H19" s="113">
        <v>403.12500000000006</v>
      </c>
      <c r="I19" s="143">
        <f t="shared" si="0"/>
        <v>709.03112641453299</v>
      </c>
      <c r="J19" s="113">
        <v>7732.9771118579647</v>
      </c>
      <c r="L19" s="113"/>
      <c r="M19" s="109"/>
      <c r="N19" s="109"/>
      <c r="O19" s="109"/>
      <c r="P19" s="109"/>
      <c r="Q19" s="109"/>
      <c r="R19" s="109"/>
    </row>
    <row r="20" spans="1:18" s="146" customFormat="1">
      <c r="A20" s="108">
        <v>2009</v>
      </c>
      <c r="B20" s="113">
        <v>5193.2335000000003</v>
      </c>
      <c r="C20" s="113">
        <v>1573.2</v>
      </c>
      <c r="D20" s="113">
        <v>1503</v>
      </c>
      <c r="E20" s="113">
        <v>1228.0566037735848</v>
      </c>
      <c r="F20" s="113">
        <v>1606.0497978436656</v>
      </c>
      <c r="G20" s="113">
        <v>234</v>
      </c>
      <c r="H20" s="113">
        <v>594.79216981132072</v>
      </c>
      <c r="I20" s="143">
        <f t="shared" si="0"/>
        <v>663.66000000000349</v>
      </c>
      <c r="J20" s="113">
        <v>12595.992071428573</v>
      </c>
      <c r="L20" s="113"/>
      <c r="M20" s="109"/>
      <c r="N20" s="109"/>
      <c r="O20" s="109"/>
      <c r="P20" s="109"/>
      <c r="Q20" s="109"/>
      <c r="R20" s="109"/>
    </row>
    <row r="21" spans="1:18">
      <c r="A21" s="138">
        <v>2010</v>
      </c>
      <c r="B21" s="113">
        <v>12882.114299891044</v>
      </c>
      <c r="C21" s="113">
        <v>3755.9046488657718</v>
      </c>
      <c r="D21" s="113">
        <v>2169</v>
      </c>
      <c r="E21" s="113">
        <v>1919.0129442119946</v>
      </c>
      <c r="F21" s="113">
        <v>2181.2726133183096</v>
      </c>
      <c r="G21" s="113">
        <v>886.29518449560589</v>
      </c>
      <c r="H21" s="113">
        <v>1162.517725115267</v>
      </c>
      <c r="I21" s="143">
        <f t="shared" si="0"/>
        <v>1443.4220633203404</v>
      </c>
      <c r="J21" s="113">
        <v>26399.539479218332</v>
      </c>
      <c r="L21" s="113"/>
      <c r="M21" s="109"/>
      <c r="N21" s="109"/>
      <c r="O21" s="109"/>
      <c r="P21" s="109"/>
      <c r="Q21" s="109"/>
      <c r="R21" s="109"/>
    </row>
    <row r="22" spans="1:18">
      <c r="A22" s="138">
        <v>2011</v>
      </c>
      <c r="B22" s="113">
        <v>24338.646000000004</v>
      </c>
      <c r="C22" s="113">
        <v>4773.1499999999996</v>
      </c>
      <c r="D22" s="113">
        <v>2707</v>
      </c>
      <c r="E22" s="113">
        <v>2684.5953947368421</v>
      </c>
      <c r="F22" s="113">
        <v>2152.8626315789475</v>
      </c>
      <c r="G22" s="113">
        <v>1227.3</v>
      </c>
      <c r="H22" s="113">
        <v>1044.1894736842105</v>
      </c>
      <c r="I22" s="143">
        <f t="shared" si="0"/>
        <v>1834.0178571428623</v>
      </c>
      <c r="J22" s="113">
        <v>40761.761357142859</v>
      </c>
      <c r="L22" s="113"/>
      <c r="M22" s="109"/>
      <c r="N22" s="109"/>
      <c r="O22" s="109"/>
      <c r="P22" s="109"/>
      <c r="Q22" s="109"/>
      <c r="R22" s="109"/>
    </row>
    <row r="23" spans="1:18">
      <c r="A23" s="138">
        <v>2012</v>
      </c>
      <c r="B23" s="113">
        <v>24139.014999999999</v>
      </c>
      <c r="C23" s="113">
        <v>5270.1999999999989</v>
      </c>
      <c r="D23" s="113">
        <v>2641.8</v>
      </c>
      <c r="E23" s="113">
        <v>2597.365436241611</v>
      </c>
      <c r="F23" s="113">
        <v>1406.7827181208054</v>
      </c>
      <c r="G23" s="113">
        <v>1107.0999999999999</v>
      </c>
      <c r="H23" s="113">
        <v>886.40184563758385</v>
      </c>
      <c r="I23" s="143">
        <f t="shared" si="0"/>
        <v>1474.9000000000015</v>
      </c>
      <c r="J23" s="113">
        <v>39523.564999999995</v>
      </c>
      <c r="L23" s="113"/>
      <c r="M23" s="109"/>
      <c r="N23" s="109"/>
      <c r="O23" s="109"/>
      <c r="P23" s="109"/>
      <c r="Q23" s="109"/>
      <c r="R23" s="109"/>
    </row>
    <row r="24" spans="1:18">
      <c r="A24" s="130">
        <v>2013</v>
      </c>
      <c r="B24" s="116">
        <v>26871.3</v>
      </c>
      <c r="C24" s="116">
        <v>6338.5650000000005</v>
      </c>
      <c r="D24" s="116">
        <v>3679</v>
      </c>
      <c r="E24" s="116">
        <v>3072.59</v>
      </c>
      <c r="F24" s="116">
        <v>1054.885</v>
      </c>
      <c r="G24" s="116">
        <v>1127.0999999999999</v>
      </c>
      <c r="H24" s="116">
        <v>868.42499999999995</v>
      </c>
      <c r="I24" s="147">
        <f t="shared" si="0"/>
        <v>1452.6312499999985</v>
      </c>
      <c r="J24" s="116">
        <v>44464.496250000004</v>
      </c>
      <c r="L24" s="113"/>
      <c r="M24" s="109"/>
      <c r="N24" s="109"/>
      <c r="O24" s="109"/>
      <c r="P24" s="109"/>
      <c r="Q24" s="109"/>
      <c r="R24" s="109"/>
    </row>
    <row r="25" spans="1:18">
      <c r="J25" s="148"/>
    </row>
    <row r="26" spans="1:18">
      <c r="A26" s="126" t="s">
        <v>12</v>
      </c>
      <c r="B26" s="149"/>
      <c r="C26" s="150"/>
      <c r="D26" s="150"/>
      <c r="E26" s="150"/>
      <c r="F26" s="150"/>
      <c r="G26" s="150"/>
      <c r="H26" s="110"/>
    </row>
    <row r="27" spans="1:18" ht="15" customHeight="1">
      <c r="B27" s="149"/>
      <c r="C27" s="150"/>
      <c r="D27" s="150"/>
      <c r="E27" s="150"/>
      <c r="F27" s="150"/>
      <c r="G27" s="150"/>
      <c r="H27" s="110"/>
    </row>
    <row r="28" spans="1:18" ht="85.9" customHeight="1">
      <c r="A28" s="320" t="s">
        <v>40</v>
      </c>
      <c r="B28" s="321"/>
      <c r="C28" s="321"/>
      <c r="D28" s="321"/>
      <c r="E28" s="321"/>
      <c r="F28" s="321"/>
      <c r="G28" s="321"/>
      <c r="H28" s="321"/>
      <c r="I28" s="321"/>
      <c r="J28" s="321"/>
    </row>
    <row r="29" spans="1:18">
      <c r="A29" s="138"/>
      <c r="B29" s="260"/>
      <c r="C29" s="260"/>
      <c r="D29" s="260"/>
      <c r="E29" s="260"/>
      <c r="F29" s="260"/>
      <c r="G29" s="260"/>
      <c r="H29" s="260"/>
      <c r="I29" s="146"/>
      <c r="J29" s="146"/>
      <c r="K29" s="146"/>
    </row>
    <row r="30" spans="1:18">
      <c r="A30" s="138"/>
      <c r="B30" s="261"/>
      <c r="C30" s="262"/>
      <c r="D30" s="262"/>
      <c r="E30" s="262"/>
      <c r="F30" s="262"/>
      <c r="G30" s="262"/>
      <c r="H30" s="262"/>
      <c r="I30" s="146"/>
      <c r="J30" s="146"/>
      <c r="K30" s="146"/>
    </row>
    <row r="31" spans="1:18">
      <c r="A31" s="138"/>
      <c r="B31" s="261"/>
      <c r="C31" s="262"/>
      <c r="D31" s="262"/>
      <c r="E31" s="262"/>
      <c r="F31" s="262"/>
      <c r="G31" s="262"/>
      <c r="H31" s="262"/>
      <c r="I31" s="146"/>
      <c r="J31" s="146"/>
      <c r="K31" s="146"/>
    </row>
    <row r="32" spans="1:18">
      <c r="A32" s="138"/>
      <c r="B32" s="141"/>
      <c r="C32" s="141"/>
      <c r="D32" s="141"/>
      <c r="E32" s="262"/>
      <c r="F32" s="141"/>
      <c r="G32" s="152"/>
      <c r="H32" s="263"/>
      <c r="I32" s="141"/>
      <c r="J32" s="264"/>
      <c r="K32" s="146"/>
    </row>
    <row r="33" spans="1:18" ht="12.75" customHeight="1">
      <c r="A33" s="257"/>
      <c r="B33" s="261"/>
      <c r="C33" s="262"/>
      <c r="D33" s="262"/>
      <c r="E33" s="151"/>
      <c r="F33" s="151"/>
      <c r="G33" s="262"/>
      <c r="H33" s="262"/>
      <c r="I33" s="146"/>
      <c r="J33" s="146"/>
      <c r="K33" s="146"/>
    </row>
    <row r="34" spans="1:18" s="106" customFormat="1">
      <c r="A34" s="257"/>
      <c r="B34" s="265"/>
      <c r="C34" s="265"/>
      <c r="D34" s="265"/>
      <c r="E34" s="265"/>
      <c r="F34" s="265"/>
      <c r="G34" s="265"/>
      <c r="H34" s="265"/>
      <c r="I34" s="265"/>
      <c r="J34" s="265"/>
      <c r="K34" s="146"/>
      <c r="L34" s="98"/>
      <c r="M34" s="98"/>
      <c r="N34" s="98"/>
      <c r="O34" s="98"/>
      <c r="P34" s="98"/>
      <c r="Q34" s="98"/>
      <c r="R34" s="98"/>
    </row>
    <row r="35" spans="1:18" s="106" customFormat="1">
      <c r="A35" s="138"/>
      <c r="B35" s="261"/>
      <c r="C35" s="151"/>
      <c r="D35" s="151"/>
      <c r="E35" s="151"/>
      <c r="F35" s="151"/>
      <c r="G35" s="262"/>
      <c r="H35" s="262"/>
      <c r="I35" s="146"/>
      <c r="J35" s="146"/>
      <c r="K35" s="146"/>
      <c r="L35" s="98"/>
      <c r="M35" s="98"/>
      <c r="N35" s="98"/>
      <c r="O35" s="98"/>
      <c r="P35" s="98"/>
      <c r="Q35" s="98"/>
      <c r="R35" s="98"/>
    </row>
    <row r="36" spans="1:18" s="106" customFormat="1">
      <c r="A36" s="138"/>
      <c r="B36" s="261"/>
      <c r="C36" s="151"/>
      <c r="D36" s="151"/>
      <c r="E36" s="151"/>
      <c r="F36" s="151"/>
      <c r="G36" s="262"/>
      <c r="H36" s="262"/>
      <c r="I36" s="146"/>
      <c r="J36" s="146"/>
      <c r="K36" s="146"/>
      <c r="L36" s="98"/>
      <c r="M36" s="98"/>
      <c r="N36" s="98"/>
      <c r="O36" s="98"/>
      <c r="P36" s="98"/>
      <c r="Q36" s="98"/>
      <c r="R36" s="98"/>
    </row>
    <row r="37" spans="1:18" s="106" customFormat="1">
      <c r="A37" s="138"/>
      <c r="B37" s="261"/>
      <c r="C37" s="151"/>
      <c r="D37" s="151"/>
      <c r="E37" s="151"/>
      <c r="F37" s="151"/>
      <c r="G37" s="262"/>
      <c r="H37" s="262"/>
      <c r="I37" s="146"/>
      <c r="J37" s="146"/>
      <c r="K37" s="146"/>
      <c r="L37" s="98"/>
      <c r="M37" s="98"/>
      <c r="N37" s="98"/>
      <c r="O37" s="98"/>
      <c r="P37" s="98"/>
      <c r="Q37" s="98"/>
      <c r="R37" s="98"/>
    </row>
  </sheetData>
  <mergeCells count="2">
    <mergeCell ref="B4:J4"/>
    <mergeCell ref="A28:J28"/>
  </mergeCells>
  <pageMargins left="0.75" right="0.75" top="1" bottom="1" header="0.5" footer="0.5"/>
  <pageSetup scale="94" orientation="portrait" r:id="rId1"/>
  <headerFooter alignWithMargins="0"/>
  <ignoredErrors>
    <ignoredError sqref="I12:I2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/>
  </sheetViews>
  <sheetFormatPr defaultColWidth="8.85546875" defaultRowHeight="12.75"/>
  <cols>
    <col min="1" max="1" width="6.5703125" style="98" customWidth="1"/>
    <col min="2" max="2" width="19.28515625" style="98" customWidth="1"/>
    <col min="3" max="3" width="19.85546875" style="98" customWidth="1"/>
    <col min="4" max="4" width="10.5703125" style="98" customWidth="1"/>
    <col min="5" max="5" width="10.28515625" style="98" customWidth="1"/>
    <col min="6" max="16384" width="8.85546875" style="98"/>
  </cols>
  <sheetData>
    <row r="1" spans="1:7">
      <c r="A1" s="93" t="s">
        <v>41</v>
      </c>
      <c r="B1" s="94"/>
      <c r="C1" s="95"/>
      <c r="D1" s="96"/>
      <c r="E1" s="97"/>
    </row>
    <row r="2" spans="1:7">
      <c r="A2" s="99"/>
      <c r="B2" s="96"/>
      <c r="C2" s="95"/>
      <c r="D2" s="96"/>
      <c r="E2" s="97"/>
    </row>
    <row r="3" spans="1:7">
      <c r="A3" s="100" t="s">
        <v>0</v>
      </c>
      <c r="B3" s="101" t="s">
        <v>1</v>
      </c>
      <c r="C3" s="152"/>
      <c r="D3" s="103"/>
      <c r="E3" s="104"/>
    </row>
    <row r="4" spans="1:7">
      <c r="A4" s="99"/>
      <c r="B4" s="153" t="s">
        <v>3</v>
      </c>
      <c r="C4" s="154"/>
      <c r="D4" s="105"/>
      <c r="E4" s="106"/>
    </row>
    <row r="5" spans="1:7">
      <c r="A5" s="99"/>
      <c r="B5" s="96"/>
      <c r="C5" s="107"/>
      <c r="D5" s="97"/>
    </row>
    <row r="6" spans="1:7">
      <c r="A6" s="108">
        <v>2007</v>
      </c>
      <c r="B6" s="78">
        <v>4028.297423908487</v>
      </c>
      <c r="C6" s="112"/>
      <c r="D6" s="111"/>
      <c r="E6" s="113"/>
      <c r="G6" s="113"/>
    </row>
    <row r="7" spans="1:7">
      <c r="A7" s="108">
        <v>2008</v>
      </c>
      <c r="B7" s="78">
        <v>7267.4533870260075</v>
      </c>
      <c r="C7" s="112"/>
      <c r="D7" s="111"/>
      <c r="E7" s="113"/>
      <c r="G7" s="113"/>
    </row>
    <row r="8" spans="1:7">
      <c r="A8" s="99">
        <v>2009</v>
      </c>
      <c r="B8" s="78">
        <v>11103.183604133705</v>
      </c>
      <c r="C8" s="112"/>
      <c r="D8" s="111"/>
      <c r="E8" s="113"/>
      <c r="G8" s="113"/>
    </row>
    <row r="9" spans="1:7">
      <c r="A9" s="99">
        <v>2010</v>
      </c>
      <c r="B9" s="78">
        <v>23481.302081362079</v>
      </c>
      <c r="C9" s="112"/>
      <c r="D9" s="111"/>
      <c r="E9" s="113"/>
      <c r="G9" s="113"/>
    </row>
    <row r="10" spans="1:7">
      <c r="A10" s="99">
        <v>2011</v>
      </c>
      <c r="B10" s="78">
        <v>36995.731153846165</v>
      </c>
      <c r="C10" s="112"/>
      <c r="D10" s="111"/>
      <c r="E10" s="113"/>
      <c r="G10" s="113"/>
    </row>
    <row r="11" spans="1:7">
      <c r="A11" s="99">
        <v>2012</v>
      </c>
      <c r="B11" s="78">
        <v>38749.989447568136</v>
      </c>
      <c r="C11" s="112"/>
      <c r="D11" s="111"/>
      <c r="E11" s="113"/>
      <c r="G11" s="113"/>
    </row>
    <row r="12" spans="1:7">
      <c r="A12" s="99">
        <v>2013</v>
      </c>
      <c r="B12" s="155">
        <v>39986.611624999998</v>
      </c>
      <c r="C12" s="112"/>
      <c r="D12" s="111"/>
      <c r="E12" s="113"/>
      <c r="G12" s="113"/>
    </row>
    <row r="13" spans="1:7">
      <c r="A13" s="99">
        <v>2014</v>
      </c>
      <c r="B13" s="78">
        <v>52632.549435418157</v>
      </c>
      <c r="C13" s="112"/>
      <c r="D13" s="111"/>
      <c r="E13" s="113"/>
      <c r="G13" s="113"/>
    </row>
    <row r="14" spans="1:7">
      <c r="A14" s="99">
        <v>2015</v>
      </c>
      <c r="B14" s="78">
        <v>63025.743345568189</v>
      </c>
      <c r="C14" s="112"/>
      <c r="D14" s="111"/>
      <c r="E14" s="113"/>
      <c r="G14" s="113"/>
    </row>
    <row r="15" spans="1:7">
      <c r="A15" s="99">
        <v>2016</v>
      </c>
      <c r="B15" s="78">
        <v>73433.368213593247</v>
      </c>
      <c r="C15" s="112"/>
      <c r="D15" s="111"/>
      <c r="E15" s="113"/>
      <c r="G15" s="113"/>
    </row>
    <row r="16" spans="1:7">
      <c r="A16" s="115">
        <v>2017</v>
      </c>
      <c r="B16" s="156">
        <v>74673.65924177687</v>
      </c>
      <c r="C16" s="112"/>
      <c r="D16" s="111"/>
      <c r="E16" s="113"/>
      <c r="G16" s="113"/>
    </row>
    <row r="17" spans="1:7">
      <c r="A17" s="118"/>
      <c r="B17" s="118"/>
      <c r="C17" s="95"/>
      <c r="D17" s="96"/>
      <c r="E17" s="97"/>
      <c r="G17" s="113"/>
    </row>
    <row r="18" spans="1:7" ht="28.9" customHeight="1">
      <c r="A18" s="323" t="s">
        <v>42</v>
      </c>
      <c r="B18" s="324"/>
      <c r="C18" s="324"/>
      <c r="D18" s="324"/>
      <c r="E18" s="324"/>
      <c r="F18" s="119"/>
      <c r="G18" s="120"/>
    </row>
    <row r="19" spans="1:7">
      <c r="A19" s="119"/>
      <c r="B19" s="119"/>
      <c r="C19" s="119"/>
      <c r="D19" s="119"/>
      <c r="E19" s="119"/>
      <c r="F19" s="119"/>
      <c r="G19" s="120"/>
    </row>
    <row r="20" spans="1:7">
      <c r="A20" s="119"/>
      <c r="B20" s="119"/>
      <c r="C20" s="119"/>
      <c r="D20" s="119"/>
      <c r="E20" s="119"/>
      <c r="F20" s="119"/>
      <c r="G20" s="120"/>
    </row>
    <row r="21" spans="1:7">
      <c r="A21" s="119"/>
      <c r="B21" s="119"/>
      <c r="C21" s="119"/>
      <c r="D21" s="119"/>
      <c r="E21" s="119"/>
    </row>
    <row r="22" spans="1:7" ht="13.5" customHeight="1">
      <c r="A22" s="119"/>
      <c r="B22" s="119"/>
      <c r="C22" s="119"/>
      <c r="D22" s="119"/>
      <c r="E22" s="119"/>
    </row>
    <row r="23" spans="1:7" ht="12.75" hidden="1" customHeight="1">
      <c r="A23" s="119"/>
      <c r="B23" s="119"/>
      <c r="C23" s="119"/>
      <c r="D23" s="119"/>
      <c r="E23" s="119"/>
    </row>
    <row r="24" spans="1:7" ht="12.75" hidden="1" customHeight="1">
      <c r="A24" s="119"/>
      <c r="B24" s="119"/>
      <c r="C24" s="119"/>
      <c r="D24" s="119"/>
      <c r="E24" s="119"/>
    </row>
    <row r="26" spans="1:7" ht="13.5" customHeight="1">
      <c r="A26" s="121"/>
      <c r="B26" s="121"/>
      <c r="C26" s="121"/>
      <c r="D26" s="121"/>
      <c r="E26" s="121"/>
      <c r="F26" s="121"/>
      <c r="G26" s="121"/>
    </row>
    <row r="27" spans="1:7">
      <c r="A27" s="121"/>
      <c r="B27" s="121"/>
      <c r="C27" s="121"/>
      <c r="D27" s="121"/>
      <c r="E27" s="121"/>
      <c r="F27" s="121"/>
      <c r="G27" s="121"/>
    </row>
    <row r="28" spans="1:7">
      <c r="A28" s="121"/>
      <c r="B28" s="121"/>
      <c r="C28" s="121"/>
      <c r="D28" s="121"/>
      <c r="E28" s="121"/>
      <c r="F28" s="121"/>
      <c r="G28" s="121"/>
    </row>
  </sheetData>
  <mergeCells count="1">
    <mergeCell ref="A18:E18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Normal="100" zoomScaleSheetLayoutView="100" workbookViewId="0"/>
  </sheetViews>
  <sheetFormatPr defaultColWidth="9.140625" defaultRowHeight="12.75"/>
  <cols>
    <col min="1" max="1" width="8.42578125" style="162" customWidth="1"/>
    <col min="2" max="2" width="8.7109375" style="163" customWidth="1"/>
    <col min="3" max="3" width="9.7109375" style="159" customWidth="1"/>
    <col min="4" max="4" width="10.5703125" style="159" customWidth="1"/>
    <col min="5" max="5" width="10.7109375" style="159" customWidth="1"/>
    <col min="6" max="6" width="10.42578125" style="159" customWidth="1"/>
    <col min="7" max="7" width="9.7109375" style="159" customWidth="1"/>
    <col min="8" max="8" width="9.5703125" style="159" customWidth="1"/>
    <col min="9" max="10" width="9.140625" style="74"/>
    <col min="11" max="11" width="15" style="74" customWidth="1"/>
    <col min="12" max="16384" width="9.140625" style="74"/>
  </cols>
  <sheetData>
    <row r="1" spans="1:18">
      <c r="A1" s="157" t="s">
        <v>43</v>
      </c>
      <c r="B1" s="158"/>
      <c r="F1" s="160"/>
      <c r="K1" s="161"/>
      <c r="L1" s="161"/>
    </row>
    <row r="2" spans="1:18">
      <c r="K2" s="164"/>
      <c r="L2" s="165"/>
    </row>
    <row r="3" spans="1:18" s="170" customFormat="1" ht="25.5">
      <c r="A3" s="166" t="s">
        <v>0</v>
      </c>
      <c r="B3" s="167" t="s">
        <v>4</v>
      </c>
      <c r="C3" s="75" t="s">
        <v>28</v>
      </c>
      <c r="D3" s="167" t="s">
        <v>6</v>
      </c>
      <c r="E3" s="167" t="s">
        <v>7</v>
      </c>
      <c r="F3" s="79" t="s">
        <v>29</v>
      </c>
      <c r="G3" s="168" t="s">
        <v>8</v>
      </c>
      <c r="H3" s="167" t="s">
        <v>5</v>
      </c>
      <c r="I3" s="167" t="s">
        <v>9</v>
      </c>
      <c r="J3" s="169" t="s">
        <v>10</v>
      </c>
      <c r="N3" s="171"/>
    </row>
    <row r="4" spans="1:18" s="73" customFormat="1">
      <c r="A4" s="172"/>
      <c r="B4" s="325" t="s">
        <v>3</v>
      </c>
      <c r="C4" s="325"/>
      <c r="D4" s="325"/>
      <c r="E4" s="325"/>
      <c r="F4" s="325"/>
      <c r="G4" s="325"/>
      <c r="H4" s="325"/>
      <c r="I4" s="325"/>
      <c r="J4" s="325"/>
      <c r="L4" s="161"/>
      <c r="M4" s="173"/>
    </row>
    <row r="5" spans="1:18">
      <c r="A5" s="172"/>
      <c r="B5" s="174"/>
      <c r="C5" s="174"/>
      <c r="D5" s="174"/>
      <c r="F5" s="174"/>
      <c r="H5" s="175"/>
      <c r="I5" s="174"/>
      <c r="J5" s="174"/>
      <c r="L5" s="161"/>
      <c r="M5" s="173"/>
    </row>
    <row r="6" spans="1:18">
      <c r="A6" s="81">
        <v>2007</v>
      </c>
      <c r="B6" s="78">
        <v>1339.617961131265</v>
      </c>
      <c r="C6" s="78">
        <v>100.1</v>
      </c>
      <c r="D6" s="78">
        <v>713.23543991407871</v>
      </c>
      <c r="E6" s="78">
        <v>746.80464769792775</v>
      </c>
      <c r="F6" s="78">
        <v>57.708131974223619</v>
      </c>
      <c r="G6" s="78">
        <v>353.23039695343596</v>
      </c>
      <c r="H6" s="78">
        <v>47.987948214943557</v>
      </c>
      <c r="I6" s="176">
        <f t="shared" ref="I6:I16" si="0">J6-SUM(B6:H6)</f>
        <v>669.61289802261217</v>
      </c>
      <c r="J6" s="78">
        <v>4028.297423908487</v>
      </c>
      <c r="M6" s="83"/>
      <c r="N6" s="83"/>
      <c r="O6" s="83"/>
      <c r="P6" s="83"/>
      <c r="Q6" s="83"/>
      <c r="R6" s="83"/>
    </row>
    <row r="7" spans="1:18">
      <c r="A7" s="81">
        <v>2008</v>
      </c>
      <c r="B7" s="78">
        <v>2713.744074074074</v>
      </c>
      <c r="C7" s="78">
        <v>361</v>
      </c>
      <c r="D7" s="78">
        <v>989.45833333333326</v>
      </c>
      <c r="E7" s="78">
        <v>1192.5198993557588</v>
      </c>
      <c r="F7" s="78">
        <v>146.89752943220171</v>
      </c>
      <c r="G7" s="78">
        <v>554.09102809706269</v>
      </c>
      <c r="H7" s="78">
        <v>131.03942679174111</v>
      </c>
      <c r="I7" s="176">
        <f t="shared" si="0"/>
        <v>1178.7030959418362</v>
      </c>
      <c r="J7" s="78">
        <v>7267.4533870260075</v>
      </c>
      <c r="M7" s="83"/>
      <c r="N7" s="83"/>
      <c r="O7" s="83"/>
      <c r="P7" s="83"/>
      <c r="Q7" s="83"/>
      <c r="R7" s="83"/>
    </row>
    <row r="8" spans="1:18" s="177" customFormat="1">
      <c r="A8" s="81">
        <v>2009</v>
      </c>
      <c r="B8" s="78">
        <v>4990.4119417475722</v>
      </c>
      <c r="C8" s="78">
        <v>955.05660377358481</v>
      </c>
      <c r="D8" s="78">
        <v>979.00317740511912</v>
      </c>
      <c r="E8" s="78">
        <v>1347.9837264150942</v>
      </c>
      <c r="F8" s="78">
        <v>350.36363636363637</v>
      </c>
      <c r="G8" s="78">
        <v>766.14121369846805</v>
      </c>
      <c r="H8" s="78">
        <v>249.41249999999999</v>
      </c>
      <c r="I8" s="176">
        <f t="shared" si="0"/>
        <v>1464.8108047302303</v>
      </c>
      <c r="J8" s="78">
        <v>11103.183604133705</v>
      </c>
      <c r="L8" s="74"/>
      <c r="M8" s="83"/>
      <c r="N8" s="83"/>
      <c r="O8" s="83"/>
      <c r="P8" s="83"/>
      <c r="Q8" s="83"/>
      <c r="R8" s="83"/>
    </row>
    <row r="9" spans="1:18">
      <c r="A9" s="172">
        <v>2010</v>
      </c>
      <c r="B9" s="78">
        <v>12437.291853147064</v>
      </c>
      <c r="C9" s="78">
        <v>1299.1199442119944</v>
      </c>
      <c r="D9" s="78">
        <v>1463.4125605976803</v>
      </c>
      <c r="E9" s="78">
        <v>2515.442661457515</v>
      </c>
      <c r="F9" s="78">
        <v>836.12581168831173</v>
      </c>
      <c r="G9" s="78">
        <v>1371.1061636264194</v>
      </c>
      <c r="H9" s="78">
        <v>600.90737122386281</v>
      </c>
      <c r="I9" s="176">
        <f t="shared" si="0"/>
        <v>2957.8957154092277</v>
      </c>
      <c r="J9" s="78">
        <v>23481.302081362079</v>
      </c>
      <c r="M9" s="83"/>
      <c r="N9" s="83"/>
      <c r="O9" s="83"/>
      <c r="P9" s="83"/>
      <c r="Q9" s="83"/>
      <c r="R9" s="83"/>
    </row>
    <row r="10" spans="1:18">
      <c r="A10" s="172">
        <v>2011</v>
      </c>
      <c r="B10" s="78">
        <v>22798.311059850381</v>
      </c>
      <c r="C10" s="78">
        <v>1943.3453947368421</v>
      </c>
      <c r="D10" s="78">
        <v>1690.5596758104739</v>
      </c>
      <c r="E10" s="78">
        <v>3221.4376315789473</v>
      </c>
      <c r="F10" s="78">
        <v>1332.7750000000001</v>
      </c>
      <c r="G10" s="78">
        <v>1361.2930273001707</v>
      </c>
      <c r="H10" s="78">
        <v>778.37115384615379</v>
      </c>
      <c r="I10" s="176">
        <f t="shared" si="0"/>
        <v>3869.6382107231984</v>
      </c>
      <c r="J10" s="78">
        <v>36995.731153846165</v>
      </c>
      <c r="M10" s="83"/>
      <c r="N10" s="83"/>
      <c r="O10" s="83"/>
      <c r="P10" s="83"/>
      <c r="Q10" s="83"/>
      <c r="R10" s="83"/>
    </row>
    <row r="11" spans="1:18">
      <c r="A11" s="172">
        <v>2012</v>
      </c>
      <c r="B11" s="78">
        <v>25213.698230769231</v>
      </c>
      <c r="C11" s="78">
        <v>2222.3154362416108</v>
      </c>
      <c r="D11" s="78">
        <v>1964.05</v>
      </c>
      <c r="E11" s="78">
        <v>2516.9583760155424</v>
      </c>
      <c r="F11" s="78">
        <v>1236</v>
      </c>
      <c r="G11" s="78">
        <v>1003.4154814648201</v>
      </c>
      <c r="H11" s="78">
        <v>848.72115384615381</v>
      </c>
      <c r="I11" s="176">
        <f t="shared" si="0"/>
        <v>3744.8307692307717</v>
      </c>
      <c r="J11" s="78">
        <v>38749.989447568136</v>
      </c>
      <c r="M11" s="83"/>
      <c r="N11" s="83"/>
      <c r="O11" s="83"/>
      <c r="P11" s="83"/>
      <c r="Q11" s="83"/>
      <c r="R11" s="83"/>
    </row>
    <row r="12" spans="1:18">
      <c r="A12" s="172">
        <v>2013</v>
      </c>
      <c r="B12" s="155">
        <v>25609.905374999998</v>
      </c>
      <c r="C12" s="155">
        <v>2508.59</v>
      </c>
      <c r="D12" s="155">
        <v>2426.375</v>
      </c>
      <c r="E12" s="155">
        <v>1677.9176470588236</v>
      </c>
      <c r="F12" s="155">
        <v>1359.625</v>
      </c>
      <c r="G12" s="155">
        <v>943.14235294117657</v>
      </c>
      <c r="H12" s="155">
        <v>889</v>
      </c>
      <c r="I12" s="176">
        <f t="shared" si="0"/>
        <v>4572.0562499999942</v>
      </c>
      <c r="J12" s="155">
        <v>39986.611624999998</v>
      </c>
      <c r="M12" s="83"/>
      <c r="N12" s="83"/>
      <c r="O12" s="83"/>
      <c r="P12" s="83"/>
      <c r="Q12" s="83"/>
      <c r="R12" s="83"/>
    </row>
    <row r="13" spans="1:18">
      <c r="A13" s="172">
        <v>2014</v>
      </c>
      <c r="B13" s="78">
        <v>34477.686604248753</v>
      </c>
      <c r="C13" s="78">
        <v>3250.3199421171512</v>
      </c>
      <c r="D13" s="78">
        <v>2782.5034280751834</v>
      </c>
      <c r="E13" s="78">
        <v>2015.8614069679159</v>
      </c>
      <c r="F13" s="78">
        <v>1812.625946941205</v>
      </c>
      <c r="G13" s="78">
        <v>1114.7174468419873</v>
      </c>
      <c r="H13" s="78">
        <v>1782.1895847862625</v>
      </c>
      <c r="I13" s="176">
        <f t="shared" si="0"/>
        <v>5396.6450754396938</v>
      </c>
      <c r="J13" s="78">
        <v>52632.549435418157</v>
      </c>
      <c r="M13" s="83"/>
      <c r="N13" s="83"/>
      <c r="O13" s="83"/>
      <c r="P13" s="83"/>
      <c r="Q13" s="83"/>
      <c r="R13" s="83"/>
    </row>
    <row r="14" spans="1:18">
      <c r="A14" s="172">
        <v>2015</v>
      </c>
      <c r="B14" s="78">
        <v>41864.747044049363</v>
      </c>
      <c r="C14" s="78">
        <v>4053.9567602699212</v>
      </c>
      <c r="D14" s="78">
        <v>3209.463221255176</v>
      </c>
      <c r="E14" s="78">
        <v>1920.8415262836825</v>
      </c>
      <c r="F14" s="78">
        <v>2081.7433580365469</v>
      </c>
      <c r="G14" s="78">
        <v>1098.8336343581902</v>
      </c>
      <c r="H14" s="78">
        <v>2991.7374404335751</v>
      </c>
      <c r="I14" s="176">
        <f t="shared" si="0"/>
        <v>5804.4203608817334</v>
      </c>
      <c r="J14" s="78">
        <v>63025.743345568189</v>
      </c>
      <c r="M14" s="83"/>
      <c r="N14" s="83"/>
      <c r="O14" s="83"/>
      <c r="P14" s="83"/>
      <c r="Q14" s="83"/>
      <c r="R14" s="83"/>
    </row>
    <row r="15" spans="1:18">
      <c r="A15" s="172">
        <v>2016</v>
      </c>
      <c r="B15" s="78">
        <v>49211.542907105446</v>
      </c>
      <c r="C15" s="78">
        <v>5161.4684464186857</v>
      </c>
      <c r="D15" s="78">
        <v>3814.0336030815702</v>
      </c>
      <c r="E15" s="78">
        <v>1722.5589442862208</v>
      </c>
      <c r="F15" s="78">
        <v>2036.8533444003886</v>
      </c>
      <c r="G15" s="78">
        <v>1063.983881361371</v>
      </c>
      <c r="H15" s="78">
        <v>3944.5999437678374</v>
      </c>
      <c r="I15" s="176">
        <f t="shared" si="0"/>
        <v>6478.3271431717294</v>
      </c>
      <c r="J15" s="78">
        <v>73433.368213593247</v>
      </c>
      <c r="M15" s="83"/>
      <c r="N15" s="83"/>
      <c r="O15" s="83"/>
      <c r="P15" s="83"/>
      <c r="Q15" s="83"/>
      <c r="R15" s="83"/>
    </row>
    <row r="16" spans="1:18">
      <c r="A16" s="166">
        <v>2017</v>
      </c>
      <c r="B16" s="156">
        <v>51011.047803431247</v>
      </c>
      <c r="C16" s="156">
        <v>5810.2472480597244</v>
      </c>
      <c r="D16" s="156">
        <v>3804.3483915745123</v>
      </c>
      <c r="E16" s="156">
        <v>1328.8219813303617</v>
      </c>
      <c r="F16" s="156">
        <v>1719.0148528888781</v>
      </c>
      <c r="G16" s="156">
        <v>926.9436838945129</v>
      </c>
      <c r="H16" s="156">
        <v>3974.8489472602209</v>
      </c>
      <c r="I16" s="178">
        <f t="shared" si="0"/>
        <v>6098.3863333374175</v>
      </c>
      <c r="J16" s="156">
        <v>74673.65924177687</v>
      </c>
      <c r="M16" s="83"/>
      <c r="N16" s="83"/>
      <c r="O16" s="83"/>
      <c r="P16" s="83"/>
      <c r="Q16" s="83"/>
      <c r="R16" s="83"/>
    </row>
    <row r="17" spans="1:11">
      <c r="J17" s="77"/>
    </row>
    <row r="18" spans="1:11" ht="33" customHeight="1">
      <c r="A18" s="326" t="s">
        <v>42</v>
      </c>
      <c r="B18" s="318"/>
      <c r="C18" s="318"/>
      <c r="D18" s="318"/>
      <c r="E18" s="318"/>
      <c r="F18" s="318"/>
      <c r="G18" s="318"/>
      <c r="H18" s="318"/>
      <c r="I18" s="318"/>
      <c r="J18" s="318"/>
    </row>
    <row r="19" spans="1:11">
      <c r="B19" s="179"/>
      <c r="C19" s="179"/>
      <c r="D19" s="179"/>
      <c r="E19" s="179"/>
      <c r="F19" s="179"/>
      <c r="G19" s="179"/>
      <c r="H19" s="179"/>
    </row>
    <row r="20" spans="1:11">
      <c r="A20" s="172"/>
      <c r="B20" s="175"/>
      <c r="C20" s="180"/>
      <c r="D20" s="175"/>
      <c r="E20" s="175"/>
      <c r="F20" s="84"/>
      <c r="G20" s="181"/>
      <c r="H20" s="175"/>
      <c r="I20" s="175"/>
      <c r="J20" s="182"/>
      <c r="K20" s="177"/>
    </row>
    <row r="21" spans="1:11">
      <c r="A21" s="172"/>
      <c r="B21" s="175"/>
      <c r="C21" s="180"/>
      <c r="D21" s="175"/>
      <c r="E21" s="175"/>
      <c r="F21" s="84"/>
      <c r="G21" s="181"/>
      <c r="H21" s="175"/>
      <c r="I21" s="175"/>
      <c r="J21" s="182"/>
      <c r="K21" s="177"/>
    </row>
    <row r="22" spans="1:11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177"/>
    </row>
    <row r="23" spans="1:11">
      <c r="A23" s="257"/>
      <c r="B23" s="259"/>
      <c r="C23" s="180"/>
      <c r="D23" s="180"/>
      <c r="E23" s="180"/>
      <c r="F23" s="180"/>
      <c r="G23" s="180"/>
      <c r="H23" s="180"/>
      <c r="I23" s="177"/>
      <c r="J23" s="177"/>
      <c r="K23" s="177"/>
    </row>
  </sheetData>
  <mergeCells count="2">
    <mergeCell ref="B4:J4"/>
    <mergeCell ref="A18:J18"/>
  </mergeCells>
  <pageMargins left="0.75" right="0.75" top="1" bottom="1" header="0.5" footer="0.5"/>
  <pageSetup scale="94" orientation="portrait" r:id="rId1"/>
  <headerFooter alignWithMargins="0"/>
  <ignoredErrors>
    <ignoredError sqref="I6:I16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/>
  </sheetViews>
  <sheetFormatPr defaultColWidth="8.85546875" defaultRowHeight="12.75"/>
  <cols>
    <col min="1" max="1" width="5.7109375" style="188" customWidth="1"/>
    <col min="2" max="2" width="18.28515625" style="184" customWidth="1"/>
    <col min="3" max="3" width="13.28515625" style="184" customWidth="1"/>
    <col min="4" max="16384" width="8.85546875" style="185"/>
  </cols>
  <sheetData>
    <row r="1" spans="1:3">
      <c r="A1" s="183" t="s">
        <v>44</v>
      </c>
    </row>
    <row r="3" spans="1:3">
      <c r="A3" s="186" t="s">
        <v>45</v>
      </c>
      <c r="B3" s="186" t="s">
        <v>46</v>
      </c>
      <c r="C3" s="187" t="s">
        <v>47</v>
      </c>
    </row>
    <row r="4" spans="1:3">
      <c r="B4" s="188"/>
      <c r="C4" s="184" t="s">
        <v>3</v>
      </c>
    </row>
    <row r="5" spans="1:3">
      <c r="B5" s="188"/>
    </row>
    <row r="6" spans="1:3">
      <c r="A6" s="188">
        <v>1</v>
      </c>
      <c r="B6" s="76" t="s">
        <v>48</v>
      </c>
      <c r="C6" s="78">
        <v>2621.5</v>
      </c>
    </row>
    <row r="7" spans="1:3">
      <c r="A7" s="188">
        <v>2</v>
      </c>
      <c r="B7" s="76" t="s">
        <v>49</v>
      </c>
      <c r="C7" s="78">
        <v>2560</v>
      </c>
    </row>
    <row r="8" spans="1:3">
      <c r="A8" s="188">
        <v>3</v>
      </c>
      <c r="B8" s="76" t="s">
        <v>50</v>
      </c>
      <c r="C8" s="78">
        <v>2020</v>
      </c>
    </row>
    <row r="9" spans="1:3">
      <c r="A9" s="188">
        <v>4</v>
      </c>
      <c r="B9" s="76" t="s">
        <v>51</v>
      </c>
      <c r="C9" s="78">
        <v>1628.0900000000001</v>
      </c>
    </row>
    <row r="10" spans="1:3">
      <c r="A10" s="188">
        <v>5</v>
      </c>
      <c r="B10" s="76" t="s">
        <v>52</v>
      </c>
      <c r="C10" s="78">
        <v>1251.9000000000001</v>
      </c>
    </row>
    <row r="11" spans="1:3">
      <c r="A11" s="188">
        <v>6</v>
      </c>
      <c r="B11" s="76" t="s">
        <v>53</v>
      </c>
      <c r="C11" s="78">
        <v>1215</v>
      </c>
    </row>
    <row r="12" spans="1:3">
      <c r="A12" s="188">
        <v>7</v>
      </c>
      <c r="B12" s="76" t="s">
        <v>54</v>
      </c>
      <c r="C12" s="78">
        <v>1200</v>
      </c>
    </row>
    <row r="13" spans="1:3">
      <c r="A13" s="188">
        <v>8</v>
      </c>
      <c r="B13" s="76" t="s">
        <v>55</v>
      </c>
      <c r="C13" s="78">
        <v>1058</v>
      </c>
    </row>
    <row r="14" spans="1:3">
      <c r="A14" s="188">
        <v>9</v>
      </c>
      <c r="B14" s="76" t="s">
        <v>56</v>
      </c>
      <c r="C14" s="78">
        <v>1050</v>
      </c>
    </row>
    <row r="15" spans="1:3">
      <c r="A15" s="188">
        <v>10</v>
      </c>
      <c r="B15" s="76" t="s">
        <v>57</v>
      </c>
      <c r="C15" s="78">
        <v>995.1</v>
      </c>
    </row>
    <row r="16" spans="1:3">
      <c r="B16" s="188"/>
    </row>
    <row r="17" spans="1:6">
      <c r="A17" s="186"/>
      <c r="B17" s="186" t="s">
        <v>24</v>
      </c>
      <c r="C17" s="156">
        <v>39986.6</v>
      </c>
    </row>
    <row r="19" spans="1:6" ht="28.15" customHeight="1">
      <c r="A19" s="327" t="s">
        <v>42</v>
      </c>
      <c r="B19" s="327"/>
      <c r="C19" s="327"/>
      <c r="D19" s="327"/>
      <c r="E19" s="327"/>
      <c r="F19" s="327"/>
    </row>
  </sheetData>
  <mergeCells count="1">
    <mergeCell ref="A19:F19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zoomScaleNormal="100" workbookViewId="0"/>
  </sheetViews>
  <sheetFormatPr defaultColWidth="8.85546875" defaultRowHeight="12.75"/>
  <cols>
    <col min="1" max="1" width="19" style="189" customWidth="1"/>
    <col min="2" max="2" width="11.7109375" style="195" customWidth="1"/>
    <col min="3" max="3" width="11.140625" style="195" customWidth="1"/>
    <col min="4" max="4" width="16.28515625" style="195" customWidth="1"/>
    <col min="5" max="7" width="8.85546875" style="189"/>
    <col min="8" max="8" width="11.28515625" style="190" customWidth="1"/>
    <col min="9" max="9" width="8.85546875" style="190"/>
    <col min="10" max="16384" width="8.85546875" style="189"/>
  </cols>
  <sheetData>
    <row r="1" spans="1:8" ht="28.9" customHeight="1">
      <c r="A1" s="328" t="s">
        <v>185</v>
      </c>
      <c r="B1" s="328"/>
      <c r="C1" s="328"/>
      <c r="D1" s="328"/>
      <c r="E1" s="328"/>
    </row>
    <row r="3" spans="1:8" ht="25.5">
      <c r="A3" s="191" t="s">
        <v>18</v>
      </c>
      <c r="B3" s="192" t="s">
        <v>67</v>
      </c>
      <c r="C3" s="193" t="s">
        <v>68</v>
      </c>
      <c r="D3" s="194"/>
    </row>
    <row r="4" spans="1:8">
      <c r="C4" s="190" t="s">
        <v>3</v>
      </c>
      <c r="D4" s="196"/>
    </row>
    <row r="5" spans="1:8">
      <c r="D5" s="196"/>
      <c r="H5" s="197"/>
    </row>
    <row r="6" spans="1:8">
      <c r="A6" s="189" t="s">
        <v>16</v>
      </c>
      <c r="B6" s="195">
        <v>50</v>
      </c>
      <c r="C6" s="198">
        <v>2304.9</v>
      </c>
      <c r="D6" s="196"/>
    </row>
    <row r="7" spans="1:8">
      <c r="A7" s="189" t="s">
        <v>8</v>
      </c>
      <c r="B7" s="195">
        <v>22</v>
      </c>
      <c r="C7" s="198">
        <v>1493.1599999999999</v>
      </c>
      <c r="D7" s="196"/>
    </row>
    <row r="8" spans="1:8">
      <c r="A8" s="189" t="s">
        <v>25</v>
      </c>
      <c r="B8" s="195">
        <v>5</v>
      </c>
      <c r="C8" s="198">
        <v>58.86</v>
      </c>
      <c r="D8" s="196"/>
    </row>
    <row r="9" spans="1:8">
      <c r="A9" s="189" t="s">
        <v>23</v>
      </c>
      <c r="B9" s="195">
        <v>4</v>
      </c>
      <c r="C9" s="198">
        <v>16.3</v>
      </c>
      <c r="D9" s="196"/>
    </row>
    <row r="10" spans="1:8">
      <c r="A10" s="189" t="s">
        <v>4</v>
      </c>
      <c r="B10" s="195">
        <v>3</v>
      </c>
      <c r="C10" s="198">
        <v>3.5</v>
      </c>
      <c r="D10" s="196"/>
    </row>
    <row r="11" spans="1:8">
      <c r="A11" s="189" t="s">
        <v>15</v>
      </c>
      <c r="B11" s="195">
        <v>2</v>
      </c>
      <c r="C11" s="198">
        <v>2.2999999999999998</v>
      </c>
      <c r="D11" s="196"/>
    </row>
    <row r="12" spans="1:8">
      <c r="A12" s="189" t="s">
        <v>14</v>
      </c>
      <c r="B12" s="195">
        <v>2</v>
      </c>
      <c r="C12" s="198">
        <v>7</v>
      </c>
      <c r="D12" s="196"/>
    </row>
    <row r="13" spans="1:8">
      <c r="A13" s="189" t="s">
        <v>69</v>
      </c>
      <c r="B13" s="195">
        <v>1</v>
      </c>
      <c r="C13" s="198">
        <v>25</v>
      </c>
      <c r="D13" s="196"/>
    </row>
    <row r="14" spans="1:8">
      <c r="A14" s="189" t="s">
        <v>70</v>
      </c>
      <c r="B14" s="195">
        <v>1</v>
      </c>
      <c r="C14" s="198">
        <v>10</v>
      </c>
      <c r="D14" s="196"/>
    </row>
    <row r="15" spans="1:8">
      <c r="A15" s="189" t="s">
        <v>71</v>
      </c>
      <c r="B15" s="195">
        <v>1</v>
      </c>
      <c r="C15" s="198">
        <v>20</v>
      </c>
      <c r="D15" s="196"/>
    </row>
    <row r="16" spans="1:8">
      <c r="A16" s="189" t="s">
        <v>7</v>
      </c>
      <c r="B16" s="195">
        <v>1</v>
      </c>
      <c r="C16" s="198">
        <v>1.5</v>
      </c>
      <c r="D16" s="196"/>
    </row>
    <row r="17" spans="1:5">
      <c r="A17" s="189" t="s">
        <v>72</v>
      </c>
      <c r="B17" s="195">
        <v>1</v>
      </c>
      <c r="C17" s="198">
        <v>6</v>
      </c>
      <c r="D17" s="196"/>
    </row>
    <row r="18" spans="1:5">
      <c r="A18" s="189" t="s">
        <v>73</v>
      </c>
      <c r="B18" s="195">
        <v>1</v>
      </c>
      <c r="C18" s="198">
        <v>20</v>
      </c>
      <c r="D18" s="196"/>
    </row>
    <row r="19" spans="1:5">
      <c r="A19" s="189" t="s">
        <v>74</v>
      </c>
      <c r="B19" s="195">
        <v>1</v>
      </c>
      <c r="C19" s="198">
        <v>7</v>
      </c>
      <c r="D19" s="196"/>
    </row>
    <row r="20" spans="1:5">
      <c r="A20" s="189" t="s">
        <v>75</v>
      </c>
      <c r="B20" s="195">
        <v>1</v>
      </c>
      <c r="C20" s="198">
        <v>5</v>
      </c>
      <c r="D20" s="196"/>
    </row>
    <row r="21" spans="1:5">
      <c r="A21" s="189" t="s">
        <v>76</v>
      </c>
      <c r="B21" s="195">
        <v>1</v>
      </c>
      <c r="C21" s="198">
        <v>5</v>
      </c>
      <c r="D21" s="196"/>
    </row>
    <row r="22" spans="1:5">
      <c r="A22" s="189" t="s">
        <v>77</v>
      </c>
      <c r="B22" s="195">
        <v>1</v>
      </c>
      <c r="C22" s="198">
        <v>100</v>
      </c>
      <c r="D22" s="196"/>
    </row>
    <row r="23" spans="1:5">
      <c r="C23" s="198"/>
      <c r="D23" s="196"/>
    </row>
    <row r="24" spans="1:5">
      <c r="A24" s="199" t="s">
        <v>10</v>
      </c>
      <c r="B24" s="200">
        <f>SUM(B6:B22)</f>
        <v>98</v>
      </c>
      <c r="C24" s="201">
        <f>SUM(C6:C22)</f>
        <v>4085.5200000000004</v>
      </c>
      <c r="D24" s="196"/>
    </row>
    <row r="26" spans="1:5" ht="29.45" customHeight="1">
      <c r="A26" s="329" t="s">
        <v>78</v>
      </c>
      <c r="B26" s="329"/>
      <c r="C26" s="329"/>
      <c r="D26" s="329"/>
      <c r="E26" s="329"/>
    </row>
    <row r="107" spans="5:5" ht="27.6" customHeight="1">
      <c r="E107" s="202"/>
    </row>
  </sheetData>
  <mergeCells count="2">
    <mergeCell ref="A1:E1"/>
    <mergeCell ref="A26:E26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opLeftCell="A27" zoomScaleNormal="100" workbookViewId="0"/>
  </sheetViews>
  <sheetFormatPr defaultColWidth="8.85546875" defaultRowHeight="12.75"/>
  <cols>
    <col min="1" max="1" width="41.85546875" style="189" customWidth="1"/>
    <col min="2" max="2" width="18.42578125" style="189" customWidth="1"/>
    <col min="3" max="3" width="11.140625" style="189" customWidth="1"/>
    <col min="4" max="4" width="19.42578125" style="189" customWidth="1"/>
    <col min="5" max="16384" width="8.85546875" style="189"/>
  </cols>
  <sheetData>
    <row r="1" spans="1:4">
      <c r="A1" s="203" t="s">
        <v>184</v>
      </c>
      <c r="B1" s="204"/>
      <c r="C1" s="204"/>
      <c r="D1" s="204"/>
    </row>
    <row r="2" spans="1:4">
      <c r="B2" s="204"/>
      <c r="C2" s="204"/>
      <c r="D2" s="204"/>
    </row>
    <row r="3" spans="1:4">
      <c r="A3" s="199" t="s">
        <v>79</v>
      </c>
      <c r="B3" s="205" t="s">
        <v>18</v>
      </c>
      <c r="C3" s="205" t="s">
        <v>68</v>
      </c>
      <c r="D3" s="205" t="s">
        <v>80</v>
      </c>
    </row>
    <row r="4" spans="1:4">
      <c r="B4" s="204"/>
      <c r="C4" s="204" t="s">
        <v>3</v>
      </c>
      <c r="D4" s="204"/>
    </row>
    <row r="5" spans="1:4">
      <c r="B5" s="204"/>
      <c r="C5" s="204"/>
      <c r="D5" s="204"/>
    </row>
    <row r="6" spans="1:4">
      <c r="A6" s="189" t="s">
        <v>81</v>
      </c>
      <c r="B6" s="204" t="s">
        <v>69</v>
      </c>
      <c r="C6" s="230">
        <v>25</v>
      </c>
      <c r="D6" s="204" t="s">
        <v>82</v>
      </c>
    </row>
    <row r="7" spans="1:4">
      <c r="A7" s="189" t="s">
        <v>83</v>
      </c>
      <c r="B7" s="204" t="s">
        <v>23</v>
      </c>
      <c r="C7" s="230">
        <v>3</v>
      </c>
      <c r="D7" s="204" t="s">
        <v>84</v>
      </c>
    </row>
    <row r="8" spans="1:4">
      <c r="A8" s="189" t="s">
        <v>85</v>
      </c>
      <c r="B8" s="204" t="s">
        <v>23</v>
      </c>
      <c r="C8" s="230">
        <v>1</v>
      </c>
      <c r="D8" s="204" t="s">
        <v>86</v>
      </c>
    </row>
    <row r="9" spans="1:4">
      <c r="A9" s="189" t="s">
        <v>87</v>
      </c>
      <c r="B9" s="204" t="s">
        <v>23</v>
      </c>
      <c r="C9" s="230">
        <v>3</v>
      </c>
      <c r="D9" s="204" t="s">
        <v>86</v>
      </c>
    </row>
    <row r="10" spans="1:4">
      <c r="A10" s="189" t="s">
        <v>88</v>
      </c>
      <c r="B10" s="204" t="s">
        <v>23</v>
      </c>
      <c r="C10" s="230">
        <v>9.3000000000000007</v>
      </c>
      <c r="D10" s="204" t="s">
        <v>86</v>
      </c>
    </row>
    <row r="11" spans="1:4">
      <c r="A11" s="189" t="s">
        <v>89</v>
      </c>
      <c r="B11" s="204" t="s">
        <v>70</v>
      </c>
      <c r="C11" s="230">
        <v>10</v>
      </c>
      <c r="D11" s="204" t="s">
        <v>82</v>
      </c>
    </row>
    <row r="12" spans="1:4">
      <c r="A12" s="189" t="s">
        <v>90</v>
      </c>
      <c r="B12" s="204" t="s">
        <v>4</v>
      </c>
      <c r="C12" s="230">
        <v>1</v>
      </c>
      <c r="D12" s="204" t="s">
        <v>84</v>
      </c>
    </row>
    <row r="13" spans="1:4">
      <c r="A13" s="189" t="s">
        <v>91</v>
      </c>
      <c r="B13" s="204" t="s">
        <v>4</v>
      </c>
      <c r="C13" s="230">
        <v>1</v>
      </c>
      <c r="D13" s="204" t="s">
        <v>92</v>
      </c>
    </row>
    <row r="14" spans="1:4">
      <c r="A14" s="189" t="s">
        <v>93</v>
      </c>
      <c r="B14" s="204" t="s">
        <v>4</v>
      </c>
      <c r="C14" s="230">
        <v>1.5</v>
      </c>
      <c r="D14" s="204" t="s">
        <v>86</v>
      </c>
    </row>
    <row r="15" spans="1:4">
      <c r="A15" s="189" t="s">
        <v>94</v>
      </c>
      <c r="B15" s="204" t="s">
        <v>71</v>
      </c>
      <c r="C15" s="230">
        <v>20</v>
      </c>
      <c r="D15" s="204" t="s">
        <v>82</v>
      </c>
    </row>
    <row r="16" spans="1:4">
      <c r="A16" s="189" t="s">
        <v>95</v>
      </c>
      <c r="B16" s="204" t="s">
        <v>15</v>
      </c>
      <c r="C16" s="230">
        <v>1.3</v>
      </c>
      <c r="D16" s="204" t="s">
        <v>84</v>
      </c>
    </row>
    <row r="17" spans="1:4">
      <c r="A17" s="189" t="s">
        <v>96</v>
      </c>
      <c r="B17" s="204" t="s">
        <v>15</v>
      </c>
      <c r="C17" s="230">
        <v>1</v>
      </c>
      <c r="D17" s="204" t="s">
        <v>86</v>
      </c>
    </row>
    <row r="18" spans="1:4">
      <c r="A18" s="189" t="s">
        <v>97</v>
      </c>
      <c r="B18" s="204" t="s">
        <v>7</v>
      </c>
      <c r="C18" s="230">
        <v>1.5</v>
      </c>
      <c r="D18" s="204" t="s">
        <v>84</v>
      </c>
    </row>
    <row r="19" spans="1:4">
      <c r="A19" s="189" t="s">
        <v>98</v>
      </c>
      <c r="B19" s="204" t="s">
        <v>25</v>
      </c>
      <c r="C19" s="230">
        <v>50</v>
      </c>
      <c r="D19" s="204" t="s">
        <v>82</v>
      </c>
    </row>
    <row r="20" spans="1:4">
      <c r="A20" s="189" t="s">
        <v>99</v>
      </c>
      <c r="B20" s="204" t="s">
        <v>25</v>
      </c>
      <c r="C20" s="230">
        <v>3</v>
      </c>
      <c r="D20" s="204" t="s">
        <v>82</v>
      </c>
    </row>
    <row r="21" spans="1:4">
      <c r="A21" s="189" t="s">
        <v>100</v>
      </c>
      <c r="B21" s="204" t="s">
        <v>25</v>
      </c>
      <c r="C21" s="230">
        <v>2.5</v>
      </c>
      <c r="D21" s="204" t="s">
        <v>84</v>
      </c>
    </row>
    <row r="22" spans="1:4">
      <c r="A22" s="189" t="s">
        <v>101</v>
      </c>
      <c r="B22" s="204" t="s">
        <v>25</v>
      </c>
      <c r="C22" s="230">
        <v>1.06</v>
      </c>
      <c r="D22" s="204" t="s">
        <v>86</v>
      </c>
    </row>
    <row r="23" spans="1:4">
      <c r="A23" s="189" t="s">
        <v>102</v>
      </c>
      <c r="B23" s="204" t="s">
        <v>25</v>
      </c>
      <c r="C23" s="231">
        <v>2.2999999999999998</v>
      </c>
      <c r="D23" s="204" t="s">
        <v>86</v>
      </c>
    </row>
    <row r="24" spans="1:4">
      <c r="A24" s="189" t="s">
        <v>103</v>
      </c>
      <c r="B24" s="204" t="s">
        <v>72</v>
      </c>
      <c r="C24" s="230">
        <v>6</v>
      </c>
      <c r="D24" s="204" t="s">
        <v>84</v>
      </c>
    </row>
    <row r="25" spans="1:4">
      <c r="A25" s="189" t="s">
        <v>104</v>
      </c>
      <c r="B25" s="204" t="s">
        <v>14</v>
      </c>
      <c r="C25" s="230">
        <v>5</v>
      </c>
      <c r="D25" s="204" t="s">
        <v>82</v>
      </c>
    </row>
    <row r="26" spans="1:4">
      <c r="A26" s="189" t="s">
        <v>105</v>
      </c>
      <c r="B26" s="204" t="s">
        <v>14</v>
      </c>
      <c r="C26" s="230">
        <v>2</v>
      </c>
      <c r="D26" s="204" t="s">
        <v>82</v>
      </c>
    </row>
    <row r="27" spans="1:4">
      <c r="A27" s="189" t="s">
        <v>106</v>
      </c>
      <c r="B27" s="204" t="s">
        <v>73</v>
      </c>
      <c r="C27" s="230">
        <v>20</v>
      </c>
      <c r="D27" s="204" t="s">
        <v>82</v>
      </c>
    </row>
    <row r="28" spans="1:4">
      <c r="A28" s="189" t="s">
        <v>107</v>
      </c>
      <c r="B28" s="204" t="s">
        <v>74</v>
      </c>
      <c r="C28" s="230">
        <v>7</v>
      </c>
      <c r="D28" s="204" t="s">
        <v>82</v>
      </c>
    </row>
    <row r="29" spans="1:4">
      <c r="A29" s="189" t="s">
        <v>108</v>
      </c>
      <c r="B29" s="204" t="s">
        <v>16</v>
      </c>
      <c r="C29" s="230">
        <v>50</v>
      </c>
      <c r="D29" s="204" t="s">
        <v>82</v>
      </c>
    </row>
    <row r="30" spans="1:4">
      <c r="A30" s="189" t="s">
        <v>109</v>
      </c>
      <c r="B30" s="204" t="s">
        <v>16</v>
      </c>
      <c r="C30" s="230">
        <v>50</v>
      </c>
      <c r="D30" s="204" t="s">
        <v>82</v>
      </c>
    </row>
    <row r="31" spans="1:4">
      <c r="A31" s="189" t="s">
        <v>110</v>
      </c>
      <c r="B31" s="204" t="s">
        <v>16</v>
      </c>
      <c r="C31" s="230">
        <v>50</v>
      </c>
      <c r="D31" s="204" t="s">
        <v>82</v>
      </c>
    </row>
    <row r="32" spans="1:4">
      <c r="A32" s="189" t="s">
        <v>111</v>
      </c>
      <c r="B32" s="204" t="s">
        <v>16</v>
      </c>
      <c r="C32" s="230">
        <v>50</v>
      </c>
      <c r="D32" s="204" t="s">
        <v>82</v>
      </c>
    </row>
    <row r="33" spans="1:4">
      <c r="A33" s="189" t="s">
        <v>112</v>
      </c>
      <c r="B33" s="204" t="s">
        <v>16</v>
      </c>
      <c r="C33" s="230">
        <v>50</v>
      </c>
      <c r="D33" s="204" t="s">
        <v>82</v>
      </c>
    </row>
    <row r="34" spans="1:4">
      <c r="A34" s="189" t="s">
        <v>113</v>
      </c>
      <c r="B34" s="204" t="s">
        <v>16</v>
      </c>
      <c r="C34" s="230">
        <v>50</v>
      </c>
      <c r="D34" s="204" t="s">
        <v>82</v>
      </c>
    </row>
    <row r="35" spans="1:4">
      <c r="A35" s="189" t="s">
        <v>114</v>
      </c>
      <c r="B35" s="204" t="s">
        <v>16</v>
      </c>
      <c r="C35" s="230">
        <v>50</v>
      </c>
      <c r="D35" s="204" t="s">
        <v>82</v>
      </c>
    </row>
    <row r="36" spans="1:4">
      <c r="A36" s="189" t="s">
        <v>115</v>
      </c>
      <c r="B36" s="204" t="s">
        <v>16</v>
      </c>
      <c r="C36" s="230">
        <v>50</v>
      </c>
      <c r="D36" s="204" t="s">
        <v>82</v>
      </c>
    </row>
    <row r="37" spans="1:4">
      <c r="A37" s="189" t="s">
        <v>116</v>
      </c>
      <c r="B37" s="204" t="s">
        <v>16</v>
      </c>
      <c r="C37" s="230">
        <v>50</v>
      </c>
      <c r="D37" s="204" t="s">
        <v>82</v>
      </c>
    </row>
    <row r="38" spans="1:4">
      <c r="A38" s="189" t="s">
        <v>117</v>
      </c>
      <c r="B38" s="204" t="s">
        <v>16</v>
      </c>
      <c r="C38" s="230">
        <v>50</v>
      </c>
      <c r="D38" s="204" t="s">
        <v>82</v>
      </c>
    </row>
    <row r="39" spans="1:4">
      <c r="A39" s="189" t="s">
        <v>118</v>
      </c>
      <c r="B39" s="204" t="s">
        <v>16</v>
      </c>
      <c r="C39" s="230">
        <v>50</v>
      </c>
      <c r="D39" s="204" t="s">
        <v>82</v>
      </c>
    </row>
    <row r="40" spans="1:4">
      <c r="A40" s="189" t="s">
        <v>119</v>
      </c>
      <c r="B40" s="204" t="s">
        <v>16</v>
      </c>
      <c r="C40" s="230">
        <v>50</v>
      </c>
      <c r="D40" s="204" t="s">
        <v>82</v>
      </c>
    </row>
    <row r="41" spans="1:4">
      <c r="A41" s="189" t="s">
        <v>120</v>
      </c>
      <c r="B41" s="204" t="s">
        <v>16</v>
      </c>
      <c r="C41" s="230">
        <v>50</v>
      </c>
      <c r="D41" s="204" t="s">
        <v>82</v>
      </c>
    </row>
    <row r="42" spans="1:4">
      <c r="A42" s="189" t="s">
        <v>121</v>
      </c>
      <c r="B42" s="204" t="s">
        <v>16</v>
      </c>
      <c r="C42" s="230">
        <v>50</v>
      </c>
      <c r="D42" s="204" t="s">
        <v>82</v>
      </c>
    </row>
    <row r="43" spans="1:4">
      <c r="A43" s="189" t="s">
        <v>122</v>
      </c>
      <c r="B43" s="204" t="s">
        <v>16</v>
      </c>
      <c r="C43" s="230">
        <v>50</v>
      </c>
      <c r="D43" s="204" t="s">
        <v>82</v>
      </c>
    </row>
    <row r="44" spans="1:4">
      <c r="A44" s="189" t="s">
        <v>123</v>
      </c>
      <c r="B44" s="204" t="s">
        <v>16</v>
      </c>
      <c r="C44" s="230">
        <v>20</v>
      </c>
      <c r="D44" s="204" t="s">
        <v>84</v>
      </c>
    </row>
    <row r="45" spans="1:4">
      <c r="A45" s="189" t="s">
        <v>124</v>
      </c>
      <c r="B45" s="204" t="s">
        <v>16</v>
      </c>
      <c r="C45" s="230">
        <v>50</v>
      </c>
      <c r="D45" s="204" t="s">
        <v>82</v>
      </c>
    </row>
    <row r="46" spans="1:4">
      <c r="A46" s="189" t="s">
        <v>125</v>
      </c>
      <c r="B46" s="204" t="s">
        <v>16</v>
      </c>
      <c r="C46" s="230">
        <v>50</v>
      </c>
      <c r="D46" s="204" t="s">
        <v>82</v>
      </c>
    </row>
    <row r="47" spans="1:4">
      <c r="A47" s="189" t="s">
        <v>126</v>
      </c>
      <c r="B47" s="204" t="s">
        <v>16</v>
      </c>
      <c r="C47" s="230">
        <v>50</v>
      </c>
      <c r="D47" s="204" t="s">
        <v>82</v>
      </c>
    </row>
    <row r="48" spans="1:4">
      <c r="A48" s="189" t="s">
        <v>127</v>
      </c>
      <c r="B48" s="204" t="s">
        <v>16</v>
      </c>
      <c r="C48" s="230">
        <v>50</v>
      </c>
      <c r="D48" s="204" t="s">
        <v>82</v>
      </c>
    </row>
    <row r="49" spans="1:4">
      <c r="A49" s="189" t="s">
        <v>128</v>
      </c>
      <c r="B49" s="204" t="s">
        <v>16</v>
      </c>
      <c r="C49" s="230">
        <v>50</v>
      </c>
      <c r="D49" s="204" t="s">
        <v>82</v>
      </c>
    </row>
    <row r="50" spans="1:4">
      <c r="A50" s="189" t="s">
        <v>129</v>
      </c>
      <c r="B50" s="204" t="s">
        <v>16</v>
      </c>
      <c r="C50" s="230">
        <v>50</v>
      </c>
      <c r="D50" s="204" t="s">
        <v>82</v>
      </c>
    </row>
    <row r="51" spans="1:4">
      <c r="A51" s="189" t="s">
        <v>130</v>
      </c>
      <c r="B51" s="204" t="s">
        <v>16</v>
      </c>
      <c r="C51" s="230">
        <v>50</v>
      </c>
      <c r="D51" s="204" t="s">
        <v>82</v>
      </c>
    </row>
    <row r="52" spans="1:4">
      <c r="A52" s="189" t="s">
        <v>131</v>
      </c>
      <c r="B52" s="204" t="s">
        <v>16</v>
      </c>
      <c r="C52" s="230">
        <v>50</v>
      </c>
      <c r="D52" s="204" t="s">
        <v>82</v>
      </c>
    </row>
    <row r="53" spans="1:4">
      <c r="A53" s="189" t="s">
        <v>132</v>
      </c>
      <c r="B53" s="204" t="s">
        <v>16</v>
      </c>
      <c r="C53" s="230">
        <v>50</v>
      </c>
      <c r="D53" s="204" t="s">
        <v>82</v>
      </c>
    </row>
    <row r="54" spans="1:4">
      <c r="A54" s="189" t="s">
        <v>133</v>
      </c>
      <c r="B54" s="204" t="s">
        <v>16</v>
      </c>
      <c r="C54" s="230">
        <v>50</v>
      </c>
      <c r="D54" s="204" t="s">
        <v>82</v>
      </c>
    </row>
    <row r="55" spans="1:4">
      <c r="A55" s="189" t="s">
        <v>134</v>
      </c>
      <c r="B55" s="204" t="s">
        <v>16</v>
      </c>
      <c r="C55" s="230">
        <v>50</v>
      </c>
      <c r="D55" s="204" t="s">
        <v>82</v>
      </c>
    </row>
    <row r="56" spans="1:4">
      <c r="A56" s="189" t="s">
        <v>135</v>
      </c>
      <c r="B56" s="204" t="s">
        <v>16</v>
      </c>
      <c r="C56" s="230">
        <v>50</v>
      </c>
      <c r="D56" s="204" t="s">
        <v>82</v>
      </c>
    </row>
    <row r="57" spans="1:4">
      <c r="A57" s="189" t="s">
        <v>136</v>
      </c>
      <c r="B57" s="204" t="s">
        <v>16</v>
      </c>
      <c r="C57" s="230">
        <v>50</v>
      </c>
      <c r="D57" s="204" t="s">
        <v>82</v>
      </c>
    </row>
    <row r="58" spans="1:4">
      <c r="A58" s="189" t="s">
        <v>137</v>
      </c>
      <c r="B58" s="204" t="s">
        <v>16</v>
      </c>
      <c r="C58" s="230">
        <v>11</v>
      </c>
      <c r="D58" s="204" t="s">
        <v>84</v>
      </c>
    </row>
    <row r="59" spans="1:4">
      <c r="A59" s="189" t="s">
        <v>138</v>
      </c>
      <c r="B59" s="204" t="s">
        <v>16</v>
      </c>
      <c r="C59" s="230">
        <v>20</v>
      </c>
      <c r="D59" s="204" t="s">
        <v>84</v>
      </c>
    </row>
    <row r="60" spans="1:4">
      <c r="A60" s="189" t="s">
        <v>139</v>
      </c>
      <c r="B60" s="204" t="s">
        <v>16</v>
      </c>
      <c r="C60" s="230">
        <v>30</v>
      </c>
      <c r="D60" s="204" t="s">
        <v>86</v>
      </c>
    </row>
    <row r="61" spans="1:4">
      <c r="A61" s="189" t="s">
        <v>140</v>
      </c>
      <c r="B61" s="204" t="s">
        <v>16</v>
      </c>
      <c r="C61" s="230">
        <v>1.4</v>
      </c>
      <c r="D61" s="204" t="s">
        <v>86</v>
      </c>
    </row>
    <row r="62" spans="1:4">
      <c r="A62" s="189" t="s">
        <v>141</v>
      </c>
      <c r="B62" s="204" t="s">
        <v>16</v>
      </c>
      <c r="C62" s="230">
        <v>50</v>
      </c>
      <c r="D62" s="204" t="s">
        <v>82</v>
      </c>
    </row>
    <row r="63" spans="1:4">
      <c r="A63" s="189" t="s">
        <v>142</v>
      </c>
      <c r="B63" s="204" t="s">
        <v>16</v>
      </c>
      <c r="C63" s="230">
        <v>50</v>
      </c>
      <c r="D63" s="204" t="s">
        <v>82</v>
      </c>
    </row>
    <row r="64" spans="1:4">
      <c r="A64" s="189" t="s">
        <v>143</v>
      </c>
      <c r="B64" s="204" t="s">
        <v>16</v>
      </c>
      <c r="C64" s="230">
        <v>50</v>
      </c>
      <c r="D64" s="204" t="s">
        <v>82</v>
      </c>
    </row>
    <row r="65" spans="1:4">
      <c r="A65" s="189" t="s">
        <v>144</v>
      </c>
      <c r="B65" s="204" t="s">
        <v>16</v>
      </c>
      <c r="C65" s="230">
        <v>50</v>
      </c>
      <c r="D65" s="204" t="s">
        <v>82</v>
      </c>
    </row>
    <row r="66" spans="1:4">
      <c r="A66" s="189" t="s">
        <v>145</v>
      </c>
      <c r="B66" s="204" t="s">
        <v>16</v>
      </c>
      <c r="C66" s="230">
        <v>50</v>
      </c>
      <c r="D66" s="204" t="s">
        <v>82</v>
      </c>
    </row>
    <row r="67" spans="1:4">
      <c r="A67" s="189" t="s">
        <v>146</v>
      </c>
      <c r="B67" s="204" t="s">
        <v>16</v>
      </c>
      <c r="C67" s="230">
        <v>50</v>
      </c>
      <c r="D67" s="204" t="s">
        <v>82</v>
      </c>
    </row>
    <row r="68" spans="1:4">
      <c r="A68" s="189" t="s">
        <v>147</v>
      </c>
      <c r="B68" s="204" t="s">
        <v>16</v>
      </c>
      <c r="C68" s="230">
        <v>50</v>
      </c>
      <c r="D68" s="204" t="s">
        <v>82</v>
      </c>
    </row>
    <row r="69" spans="1:4">
      <c r="A69" s="189" t="s">
        <v>148</v>
      </c>
      <c r="B69" s="204" t="s">
        <v>16</v>
      </c>
      <c r="C69" s="230">
        <v>50</v>
      </c>
      <c r="D69" s="204" t="s">
        <v>82</v>
      </c>
    </row>
    <row r="70" spans="1:4">
      <c r="A70" s="189" t="s">
        <v>149</v>
      </c>
      <c r="B70" s="204" t="s">
        <v>16</v>
      </c>
      <c r="C70" s="230">
        <v>50</v>
      </c>
      <c r="D70" s="204" t="s">
        <v>82</v>
      </c>
    </row>
    <row r="71" spans="1:4">
      <c r="A71" s="189" t="s">
        <v>150</v>
      </c>
      <c r="B71" s="204" t="s">
        <v>16</v>
      </c>
      <c r="C71" s="230">
        <v>50</v>
      </c>
      <c r="D71" s="204" t="s">
        <v>82</v>
      </c>
    </row>
    <row r="72" spans="1:4">
      <c r="A72" s="189" t="s">
        <v>151</v>
      </c>
      <c r="B72" s="204" t="s">
        <v>16</v>
      </c>
      <c r="C72" s="230">
        <v>50</v>
      </c>
      <c r="D72" s="204" t="s">
        <v>82</v>
      </c>
    </row>
    <row r="73" spans="1:4">
      <c r="A73" s="189" t="s">
        <v>152</v>
      </c>
      <c r="B73" s="204" t="s">
        <v>16</v>
      </c>
      <c r="C73" s="230">
        <v>50</v>
      </c>
      <c r="D73" s="204" t="s">
        <v>82</v>
      </c>
    </row>
    <row r="74" spans="1:4">
      <c r="A74" s="189" t="s">
        <v>153</v>
      </c>
      <c r="B74" s="204" t="s">
        <v>16</v>
      </c>
      <c r="C74" s="230">
        <v>50</v>
      </c>
      <c r="D74" s="204" t="s">
        <v>82</v>
      </c>
    </row>
    <row r="75" spans="1:4">
      <c r="A75" s="189" t="s">
        <v>154</v>
      </c>
      <c r="B75" s="204" t="s">
        <v>16</v>
      </c>
      <c r="C75" s="230">
        <v>50</v>
      </c>
      <c r="D75" s="204" t="s">
        <v>82</v>
      </c>
    </row>
    <row r="76" spans="1:4">
      <c r="A76" s="189" t="s">
        <v>155</v>
      </c>
      <c r="B76" s="204" t="s">
        <v>16</v>
      </c>
      <c r="C76" s="230">
        <v>22.5</v>
      </c>
      <c r="D76" s="204" t="s">
        <v>82</v>
      </c>
    </row>
    <row r="77" spans="1:4">
      <c r="A77" s="189" t="s">
        <v>156</v>
      </c>
      <c r="B77" s="204" t="s">
        <v>16</v>
      </c>
      <c r="C77" s="230">
        <v>50</v>
      </c>
      <c r="D77" s="204" t="s">
        <v>82</v>
      </c>
    </row>
    <row r="78" spans="1:4">
      <c r="A78" s="189" t="s">
        <v>157</v>
      </c>
      <c r="B78" s="204" t="s">
        <v>16</v>
      </c>
      <c r="C78" s="230">
        <v>50</v>
      </c>
      <c r="D78" s="204" t="s">
        <v>82</v>
      </c>
    </row>
    <row r="79" spans="1:4">
      <c r="A79" s="189" t="s">
        <v>158</v>
      </c>
      <c r="B79" s="204" t="s">
        <v>75</v>
      </c>
      <c r="C79" s="230">
        <v>5</v>
      </c>
      <c r="D79" s="204" t="s">
        <v>82</v>
      </c>
    </row>
    <row r="80" spans="1:4">
      <c r="A80" s="189" t="s">
        <v>159</v>
      </c>
      <c r="B80" s="204" t="s">
        <v>76</v>
      </c>
      <c r="C80" s="230">
        <v>5</v>
      </c>
      <c r="D80" s="204" t="s">
        <v>84</v>
      </c>
    </row>
    <row r="81" spans="1:4">
      <c r="A81" s="189" t="s">
        <v>160</v>
      </c>
      <c r="B81" s="204" t="s">
        <v>77</v>
      </c>
      <c r="C81" s="230">
        <v>100</v>
      </c>
      <c r="D81" s="204" t="s">
        <v>82</v>
      </c>
    </row>
    <row r="82" spans="1:4">
      <c r="A82" s="189" t="s">
        <v>161</v>
      </c>
      <c r="B82" s="204" t="s">
        <v>8</v>
      </c>
      <c r="C82" s="230">
        <v>125</v>
      </c>
      <c r="D82" s="204" t="s">
        <v>82</v>
      </c>
    </row>
    <row r="83" spans="1:4">
      <c r="A83" s="189" t="s">
        <v>162</v>
      </c>
      <c r="B83" s="204" t="s">
        <v>8</v>
      </c>
      <c r="C83" s="230">
        <v>125</v>
      </c>
      <c r="D83" s="204" t="s">
        <v>82</v>
      </c>
    </row>
    <row r="84" spans="1:4">
      <c r="A84" s="189" t="s">
        <v>163</v>
      </c>
      <c r="B84" s="204" t="s">
        <v>8</v>
      </c>
      <c r="C84" s="230">
        <v>2</v>
      </c>
      <c r="D84" s="204" t="s">
        <v>82</v>
      </c>
    </row>
    <row r="85" spans="1:4">
      <c r="A85" s="189" t="s">
        <v>164</v>
      </c>
      <c r="B85" s="204" t="s">
        <v>8</v>
      </c>
      <c r="C85" s="230">
        <v>126</v>
      </c>
      <c r="D85" s="204" t="s">
        <v>84</v>
      </c>
    </row>
    <row r="86" spans="1:4">
      <c r="A86" s="189" t="s">
        <v>165</v>
      </c>
      <c r="B86" s="204" t="s">
        <v>8</v>
      </c>
      <c r="C86" s="230">
        <v>133</v>
      </c>
      <c r="D86" s="204" t="s">
        <v>84</v>
      </c>
    </row>
    <row r="87" spans="1:4">
      <c r="A87" s="189" t="s">
        <v>166</v>
      </c>
      <c r="B87" s="204" t="s">
        <v>8</v>
      </c>
      <c r="C87" s="230">
        <v>133</v>
      </c>
      <c r="D87" s="204" t="s">
        <v>84</v>
      </c>
    </row>
    <row r="88" spans="1:4">
      <c r="A88" s="189" t="s">
        <v>167</v>
      </c>
      <c r="B88" s="204" t="s">
        <v>8</v>
      </c>
      <c r="C88" s="230">
        <v>5</v>
      </c>
      <c r="D88" s="204" t="s">
        <v>86</v>
      </c>
    </row>
    <row r="89" spans="1:4">
      <c r="A89" s="189" t="s">
        <v>168</v>
      </c>
      <c r="B89" s="204" t="s">
        <v>8</v>
      </c>
      <c r="C89" s="230">
        <v>75</v>
      </c>
      <c r="D89" s="204" t="s">
        <v>82</v>
      </c>
    </row>
    <row r="90" spans="1:4">
      <c r="A90" s="189" t="s">
        <v>169</v>
      </c>
      <c r="B90" s="204" t="s">
        <v>8</v>
      </c>
      <c r="C90" s="230">
        <v>64</v>
      </c>
      <c r="D90" s="204" t="s">
        <v>82</v>
      </c>
    </row>
    <row r="91" spans="1:4">
      <c r="A91" s="189" t="s">
        <v>170</v>
      </c>
      <c r="B91" s="204" t="s">
        <v>8</v>
      </c>
      <c r="C91" s="230">
        <v>1.1599999999999999</v>
      </c>
      <c r="D91" s="204" t="s">
        <v>82</v>
      </c>
    </row>
    <row r="92" spans="1:4">
      <c r="A92" s="189" t="s">
        <v>58</v>
      </c>
      <c r="B92" s="204" t="s">
        <v>8</v>
      </c>
      <c r="C92" s="230">
        <v>14</v>
      </c>
      <c r="D92" s="204" t="s">
        <v>82</v>
      </c>
    </row>
    <row r="93" spans="1:4">
      <c r="A93" s="189" t="s">
        <v>59</v>
      </c>
      <c r="B93" s="204" t="s">
        <v>8</v>
      </c>
      <c r="C93" s="230">
        <v>33</v>
      </c>
      <c r="D93" s="204" t="s">
        <v>82</v>
      </c>
    </row>
    <row r="94" spans="1:4">
      <c r="A94" s="189" t="s">
        <v>60</v>
      </c>
      <c r="B94" s="204" t="s">
        <v>8</v>
      </c>
      <c r="C94" s="230">
        <v>33</v>
      </c>
      <c r="D94" s="204" t="s">
        <v>82</v>
      </c>
    </row>
    <row r="95" spans="1:4">
      <c r="A95" s="189" t="s">
        <v>61</v>
      </c>
      <c r="B95" s="204" t="s">
        <v>8</v>
      </c>
      <c r="C95" s="230">
        <v>33</v>
      </c>
      <c r="D95" s="204" t="s">
        <v>82</v>
      </c>
    </row>
    <row r="96" spans="1:4">
      <c r="A96" s="189" t="s">
        <v>62</v>
      </c>
      <c r="B96" s="204" t="s">
        <v>8</v>
      </c>
      <c r="C96" s="230">
        <v>33</v>
      </c>
      <c r="D96" s="204" t="s">
        <v>82</v>
      </c>
    </row>
    <row r="97" spans="1:5">
      <c r="A97" s="189" t="s">
        <v>63</v>
      </c>
      <c r="B97" s="204" t="s">
        <v>8</v>
      </c>
      <c r="C97" s="230">
        <v>33</v>
      </c>
      <c r="D97" s="204" t="s">
        <v>82</v>
      </c>
    </row>
    <row r="98" spans="1:5">
      <c r="A98" s="189" t="s">
        <v>64</v>
      </c>
      <c r="B98" s="204" t="s">
        <v>8</v>
      </c>
      <c r="C98" s="230">
        <v>33</v>
      </c>
      <c r="D98" s="204" t="s">
        <v>82</v>
      </c>
    </row>
    <row r="99" spans="1:5">
      <c r="A99" s="189" t="s">
        <v>65</v>
      </c>
      <c r="B99" s="204" t="s">
        <v>8</v>
      </c>
      <c r="C99" s="230">
        <v>89</v>
      </c>
      <c r="D99" s="204" t="s">
        <v>82</v>
      </c>
    </row>
    <row r="100" spans="1:5">
      <c r="A100" s="189" t="s">
        <v>66</v>
      </c>
      <c r="B100" s="204" t="s">
        <v>8</v>
      </c>
      <c r="C100" s="230">
        <v>89</v>
      </c>
      <c r="D100" s="204" t="s">
        <v>82</v>
      </c>
    </row>
    <row r="101" spans="1:5">
      <c r="A101" s="189" t="s">
        <v>171</v>
      </c>
      <c r="B101" s="204" t="s">
        <v>8</v>
      </c>
      <c r="C101" s="230">
        <v>5</v>
      </c>
      <c r="D101" s="204" t="s">
        <v>84</v>
      </c>
    </row>
    <row r="102" spans="1:5">
      <c r="A102" s="189" t="s">
        <v>172</v>
      </c>
      <c r="B102" s="204" t="s">
        <v>8</v>
      </c>
      <c r="C102" s="230">
        <v>280</v>
      </c>
      <c r="D102" s="204" t="s">
        <v>82</v>
      </c>
    </row>
    <row r="103" spans="1:5">
      <c r="A103" s="199" t="s">
        <v>173</v>
      </c>
      <c r="B103" s="205" t="s">
        <v>8</v>
      </c>
      <c r="C103" s="232">
        <v>29</v>
      </c>
      <c r="D103" s="205" t="s">
        <v>84</v>
      </c>
    </row>
    <row r="105" spans="1:5" ht="27.6" customHeight="1">
      <c r="A105" s="329" t="s">
        <v>78</v>
      </c>
      <c r="B105" s="329"/>
      <c r="C105" s="329"/>
      <c r="D105" s="329"/>
      <c r="E105" s="329"/>
    </row>
  </sheetData>
  <mergeCells count="1">
    <mergeCell ref="A105:E105"/>
  </mergeCells>
  <pageMargins left="0.75" right="0.75" top="1" bottom="1" header="0.5" footer="0.5"/>
  <pageSetup scale="48" orientation="portrait" r:id="rId1"/>
  <headerFooter alignWithMargins="0"/>
  <rowBreaks count="1" manualBreakCount="1">
    <brk id="52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/>
  </sheetViews>
  <sheetFormatPr defaultColWidth="8.85546875" defaultRowHeight="12.75"/>
  <cols>
    <col min="1" max="1" width="6.7109375" style="218" customWidth="1"/>
    <col min="2" max="2" width="15.28515625" style="214" customWidth="1"/>
    <col min="3" max="16384" width="8.85546875" style="213"/>
  </cols>
  <sheetData>
    <row r="1" spans="1:2">
      <c r="A1" s="18" t="s">
        <v>263</v>
      </c>
    </row>
    <row r="3" spans="1:2" ht="30" customHeight="1">
      <c r="A3" s="217" t="s">
        <v>0</v>
      </c>
      <c r="B3" s="216" t="s">
        <v>177</v>
      </c>
    </row>
    <row r="4" spans="1:2">
      <c r="B4" s="214" t="s">
        <v>178</v>
      </c>
    </row>
    <row r="6" spans="1:2">
      <c r="A6" s="218">
        <v>1990</v>
      </c>
      <c r="B6" s="215">
        <v>0.38653232323232001</v>
      </c>
    </row>
    <row r="7" spans="1:2">
      <c r="A7" s="218">
        <v>1991</v>
      </c>
      <c r="B7" s="215">
        <v>0.50530808080806999</v>
      </c>
    </row>
    <row r="8" spans="1:2">
      <c r="A8" s="218">
        <v>1992</v>
      </c>
      <c r="B8" s="215">
        <v>0.46257598553535001</v>
      </c>
    </row>
    <row r="9" spans="1:2">
      <c r="A9" s="218">
        <v>1993</v>
      </c>
      <c r="B9" s="215">
        <v>0.55219724816160998</v>
      </c>
    </row>
    <row r="10" spans="1:2">
      <c r="A10" s="218">
        <v>1994</v>
      </c>
      <c r="B10" s="215">
        <v>0.59130678856565</v>
      </c>
    </row>
    <row r="11" spans="1:2">
      <c r="A11" s="218">
        <v>1995</v>
      </c>
      <c r="B11" s="215">
        <v>0.63287806459594997</v>
      </c>
    </row>
    <row r="12" spans="1:2">
      <c r="A12" s="218">
        <v>1996</v>
      </c>
      <c r="B12" s="215">
        <v>0.69453331982828004</v>
      </c>
    </row>
    <row r="13" spans="1:2">
      <c r="A13" s="218">
        <v>1997</v>
      </c>
      <c r="B13" s="215">
        <v>0.73218720799999004</v>
      </c>
    </row>
    <row r="14" spans="1:2">
      <c r="A14" s="218">
        <v>1998</v>
      </c>
      <c r="B14" s="215">
        <v>0.78717065875756997</v>
      </c>
    </row>
    <row r="15" spans="1:2">
      <c r="A15" s="218">
        <v>1999</v>
      </c>
      <c r="B15" s="215">
        <v>0.87128478718766</v>
      </c>
    </row>
    <row r="16" spans="1:2">
      <c r="A16" s="218">
        <v>2000</v>
      </c>
      <c r="B16" s="215">
        <v>1.0208744664699501</v>
      </c>
    </row>
    <row r="17" spans="1:7">
      <c r="A17" s="218">
        <v>2001</v>
      </c>
      <c r="B17" s="215">
        <v>1.25057161605528</v>
      </c>
    </row>
    <row r="18" spans="1:7">
      <c r="A18" s="218">
        <v>2002</v>
      </c>
      <c r="B18" s="215">
        <v>1.5819207490749501</v>
      </c>
    </row>
    <row r="19" spans="1:7">
      <c r="A19" s="218">
        <v>2003</v>
      </c>
      <c r="B19" s="215">
        <v>1.9988238561084399</v>
      </c>
    </row>
    <row r="20" spans="1:7">
      <c r="A20" s="218">
        <v>2004</v>
      </c>
      <c r="B20" s="215">
        <v>2.5986746422987599</v>
      </c>
    </row>
    <row r="21" spans="1:7">
      <c r="A21" s="218">
        <v>2005</v>
      </c>
      <c r="B21" s="215">
        <v>3.6731497791600001</v>
      </c>
    </row>
    <row r="22" spans="1:7">
      <c r="A22" s="218">
        <v>2006</v>
      </c>
      <c r="B22" s="215">
        <v>5.0115846924454797</v>
      </c>
    </row>
    <row r="23" spans="1:7">
      <c r="A23" s="218">
        <v>2007</v>
      </c>
      <c r="B23" s="215">
        <v>6.7323412338452604</v>
      </c>
    </row>
    <row r="24" spans="1:7">
      <c r="A24" s="218">
        <v>2008</v>
      </c>
      <c r="B24" s="215">
        <v>11.1947280944295</v>
      </c>
    </row>
    <row r="25" spans="1:7">
      <c r="A25" s="218">
        <v>2009</v>
      </c>
      <c r="B25" s="215">
        <v>19.092424376020102</v>
      </c>
    </row>
    <row r="26" spans="1:7">
      <c r="A26" s="218">
        <v>2010</v>
      </c>
      <c r="B26" s="215">
        <v>30.4647591084588</v>
      </c>
    </row>
    <row r="27" spans="1:7">
      <c r="A27" s="218">
        <v>2011</v>
      </c>
      <c r="B27" s="215">
        <v>59.211179243108198</v>
      </c>
    </row>
    <row r="28" spans="1:7">
      <c r="A28" s="218">
        <v>2012</v>
      </c>
      <c r="B28" s="215">
        <v>94.102027924201707</v>
      </c>
    </row>
    <row r="29" spans="1:7">
      <c r="A29" s="217">
        <v>2013</v>
      </c>
      <c r="B29" s="219">
        <v>124.81049800986</v>
      </c>
    </row>
    <row r="31" spans="1:7" ht="15.6" customHeight="1">
      <c r="A31" s="330" t="s">
        <v>33</v>
      </c>
      <c r="B31" s="330"/>
      <c r="C31" s="330"/>
      <c r="D31" s="330"/>
      <c r="E31" s="330"/>
      <c r="F31" s="330"/>
      <c r="G31" s="330"/>
    </row>
  </sheetData>
  <mergeCells count="1">
    <mergeCell ref="A31:G31"/>
  </mergeCells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/>
  </sheetViews>
  <sheetFormatPr defaultRowHeight="12.75"/>
  <cols>
    <col min="1" max="1" width="7.42578125" customWidth="1"/>
    <col min="2" max="2" width="9.42578125" customWidth="1"/>
    <col min="3" max="3" width="8.42578125" customWidth="1"/>
    <col min="4" max="4" width="10" customWidth="1"/>
    <col min="5" max="5" width="8" customWidth="1"/>
    <col min="6" max="7" width="9.5703125" customWidth="1"/>
    <col min="8" max="8" width="9.42578125" customWidth="1"/>
    <col min="10" max="10" width="9.7109375" customWidth="1"/>
    <col min="11" max="11" width="9.5703125" customWidth="1"/>
  </cols>
  <sheetData>
    <row r="1" spans="1:11">
      <c r="A1" s="1" t="s">
        <v>202</v>
      </c>
    </row>
    <row r="3" spans="1:11" ht="25.5">
      <c r="A3" s="44" t="s">
        <v>0</v>
      </c>
      <c r="B3" s="86" t="s">
        <v>7</v>
      </c>
      <c r="C3" s="268" t="s">
        <v>14</v>
      </c>
      <c r="D3" s="268" t="s">
        <v>16</v>
      </c>
      <c r="E3" s="268" t="s">
        <v>4</v>
      </c>
      <c r="F3" s="268" t="s">
        <v>6</v>
      </c>
      <c r="G3" s="268" t="s">
        <v>8</v>
      </c>
      <c r="H3" s="87" t="s">
        <v>15</v>
      </c>
      <c r="I3" s="86" t="s">
        <v>23</v>
      </c>
      <c r="J3" s="86" t="s">
        <v>9</v>
      </c>
      <c r="K3" s="86" t="s">
        <v>10</v>
      </c>
    </row>
    <row r="4" spans="1:11">
      <c r="A4" s="42"/>
      <c r="B4" s="331" t="s">
        <v>204</v>
      </c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42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>
      <c r="A6" s="50">
        <v>2000</v>
      </c>
      <c r="B6" s="65">
        <v>64</v>
      </c>
      <c r="C6" s="269" t="s">
        <v>205</v>
      </c>
      <c r="D6" s="269" t="s">
        <v>205</v>
      </c>
      <c r="E6" s="269" t="s">
        <v>205</v>
      </c>
      <c r="F6" s="68">
        <v>283.19328000000002</v>
      </c>
      <c r="G6" s="68">
        <v>498.35858585858</v>
      </c>
      <c r="H6" s="269" t="s">
        <v>205</v>
      </c>
      <c r="I6" s="269" t="s">
        <v>205</v>
      </c>
      <c r="J6" s="49">
        <f>K6-SUM(B6:I6)</f>
        <v>175.32260061137015</v>
      </c>
      <c r="K6" s="5">
        <v>1020.8744664699501</v>
      </c>
    </row>
    <row r="7" spans="1:11">
      <c r="A7" s="50">
        <v>2001</v>
      </c>
      <c r="B7" s="66">
        <v>76</v>
      </c>
      <c r="C7" s="269" t="s">
        <v>205</v>
      </c>
      <c r="D7" s="269" t="s">
        <v>205</v>
      </c>
      <c r="E7" s="269" t="s">
        <v>205</v>
      </c>
      <c r="F7" s="68">
        <v>411.54480000000001</v>
      </c>
      <c r="G7" s="68">
        <v>548.23737373737004</v>
      </c>
      <c r="H7" s="269" t="s">
        <v>205</v>
      </c>
      <c r="I7" s="89">
        <v>54</v>
      </c>
      <c r="J7" s="49">
        <f t="shared" ref="J7:J19" si="0">K7-SUM(B7:I7)</f>
        <v>160.78944231790979</v>
      </c>
      <c r="K7" s="5">
        <v>1250.5716160552799</v>
      </c>
    </row>
    <row r="8" spans="1:11">
      <c r="A8" s="50">
        <v>2002</v>
      </c>
      <c r="B8" s="69">
        <v>162</v>
      </c>
      <c r="C8" s="269" t="s">
        <v>205</v>
      </c>
      <c r="D8" s="269" t="s">
        <v>205</v>
      </c>
      <c r="E8" s="269" t="s">
        <v>205</v>
      </c>
      <c r="F8" s="68">
        <v>572.69376</v>
      </c>
      <c r="G8" s="68">
        <v>560.43535353535003</v>
      </c>
      <c r="H8" s="269" t="s">
        <v>205</v>
      </c>
      <c r="I8" s="89">
        <v>58</v>
      </c>
      <c r="J8" s="49">
        <f t="shared" si="0"/>
        <v>228.79163553960007</v>
      </c>
      <c r="K8" s="5">
        <v>1581.92074907495</v>
      </c>
    </row>
    <row r="9" spans="1:11">
      <c r="A9" s="50">
        <v>2003</v>
      </c>
      <c r="B9" s="69">
        <v>313</v>
      </c>
      <c r="C9" s="269" t="s">
        <v>205</v>
      </c>
      <c r="D9" s="269" t="s">
        <v>205</v>
      </c>
      <c r="E9" s="68">
        <v>63.636363636359995</v>
      </c>
      <c r="F9" s="68">
        <v>786.50783999999999</v>
      </c>
      <c r="G9" s="68">
        <v>539.39494949494008</v>
      </c>
      <c r="H9" s="269" t="s">
        <v>205</v>
      </c>
      <c r="I9" s="89">
        <v>63</v>
      </c>
      <c r="J9" s="49">
        <f t="shared" si="0"/>
        <v>233.28470297713966</v>
      </c>
      <c r="K9" s="5">
        <v>1998.8238561084399</v>
      </c>
    </row>
    <row r="10" spans="1:11">
      <c r="A10" s="50">
        <v>2004</v>
      </c>
      <c r="B10" s="69">
        <v>556</v>
      </c>
      <c r="C10" s="269" t="s">
        <v>205</v>
      </c>
      <c r="D10" s="69">
        <v>56</v>
      </c>
      <c r="E10" s="68">
        <v>68.68686868687</v>
      </c>
      <c r="F10" s="68">
        <v>1046.7849600000002</v>
      </c>
      <c r="G10" s="68">
        <v>580.96464646463994</v>
      </c>
      <c r="H10" s="269" t="s">
        <v>205</v>
      </c>
      <c r="I10" s="89">
        <v>73</v>
      </c>
      <c r="J10" s="49">
        <f t="shared" si="0"/>
        <v>217.2381671472499</v>
      </c>
      <c r="K10" s="5">
        <v>2598.6746422987599</v>
      </c>
    </row>
    <row r="11" spans="1:11">
      <c r="A11" s="50">
        <v>2005</v>
      </c>
      <c r="B11" s="69">
        <v>1281.99999999999</v>
      </c>
      <c r="C11" s="269" t="s">
        <v>205</v>
      </c>
      <c r="D11" s="69">
        <v>78</v>
      </c>
      <c r="E11" s="68">
        <v>74.747474747469994</v>
      </c>
      <c r="F11" s="68">
        <v>1342.3298399999899</v>
      </c>
      <c r="G11" s="68">
        <v>555.85252525252008</v>
      </c>
      <c r="H11" s="269" t="s">
        <v>205</v>
      </c>
      <c r="I11" s="89">
        <v>84</v>
      </c>
      <c r="J11" s="49">
        <f t="shared" si="0"/>
        <v>256.21993916002975</v>
      </c>
      <c r="K11" s="5">
        <v>3673.14977916</v>
      </c>
    </row>
    <row r="12" spans="1:11">
      <c r="A12" s="50">
        <v>2006</v>
      </c>
      <c r="B12" s="69">
        <v>2219.99999999999</v>
      </c>
      <c r="C12" s="269" t="s">
        <v>205</v>
      </c>
      <c r="D12" s="69">
        <v>169</v>
      </c>
      <c r="E12" s="68">
        <v>84.848484848479998</v>
      </c>
      <c r="F12" s="68">
        <v>1645.33823999999</v>
      </c>
      <c r="G12" s="68">
        <v>512.83434343433998</v>
      </c>
      <c r="H12" s="269" t="s">
        <v>205</v>
      </c>
      <c r="I12" s="89">
        <v>98</v>
      </c>
      <c r="J12" s="49">
        <f t="shared" si="0"/>
        <v>281.56362416268075</v>
      </c>
      <c r="K12" s="5">
        <v>5011.58469244548</v>
      </c>
    </row>
    <row r="13" spans="1:11">
      <c r="A13" s="52">
        <v>2007</v>
      </c>
      <c r="B13" s="69">
        <v>3074.99999999999</v>
      </c>
      <c r="C13" s="269" t="s">
        <v>205</v>
      </c>
      <c r="D13" s="69">
        <v>497</v>
      </c>
      <c r="E13" s="68">
        <v>106.06060606059999</v>
      </c>
      <c r="F13" s="68">
        <v>1906.5614399999899</v>
      </c>
      <c r="G13" s="68">
        <v>617.97272727272002</v>
      </c>
      <c r="H13" s="269" t="s">
        <v>205</v>
      </c>
      <c r="I13" s="68">
        <v>114</v>
      </c>
      <c r="J13" s="49">
        <f t="shared" si="0"/>
        <v>415.74646051196123</v>
      </c>
      <c r="K13" s="5">
        <v>6732.3412338452608</v>
      </c>
    </row>
    <row r="14" spans="1:11">
      <c r="A14" s="52">
        <v>2008</v>
      </c>
      <c r="B14" s="69">
        <v>4419.99999999998</v>
      </c>
      <c r="C14" s="68">
        <v>193</v>
      </c>
      <c r="D14" s="69">
        <v>2556.99999999999</v>
      </c>
      <c r="E14" s="68">
        <v>153.53535353535</v>
      </c>
      <c r="F14" s="68">
        <v>2135.5653599999901</v>
      </c>
      <c r="G14" s="68">
        <v>873.04545454544007</v>
      </c>
      <c r="H14" s="269" t="s">
        <v>205</v>
      </c>
      <c r="I14" s="68">
        <v>139</v>
      </c>
      <c r="J14" s="49">
        <f t="shared" si="0"/>
        <v>723.58192634875013</v>
      </c>
      <c r="K14" s="5">
        <v>11194.7280944295</v>
      </c>
    </row>
    <row r="15" spans="1:11">
      <c r="A15" s="53">
        <v>2009</v>
      </c>
      <c r="B15" s="69">
        <v>6582.99999999997</v>
      </c>
      <c r="C15" s="68">
        <v>677</v>
      </c>
      <c r="D15" s="69">
        <v>6066.9346729999797</v>
      </c>
      <c r="E15" s="68">
        <v>395.95959595958999</v>
      </c>
      <c r="F15" s="68">
        <v>2507.8478399999899</v>
      </c>
      <c r="G15" s="68">
        <v>900.18080808080003</v>
      </c>
      <c r="H15" s="68">
        <v>163.63636363635999</v>
      </c>
      <c r="I15" s="68">
        <v>218</v>
      </c>
      <c r="J15" s="49">
        <f t="shared" si="0"/>
        <v>1579.8650953434153</v>
      </c>
      <c r="K15" s="10">
        <v>19092.424376020102</v>
      </c>
    </row>
    <row r="16" spans="1:11">
      <c r="A16" s="53">
        <v>2010</v>
      </c>
      <c r="B16" s="69">
        <v>11728.9999999999</v>
      </c>
      <c r="C16" s="68">
        <v>1905.69999999999</v>
      </c>
      <c r="D16" s="69">
        <v>7103.99999999997</v>
      </c>
      <c r="E16" s="68">
        <v>948.48484848484009</v>
      </c>
      <c r="F16" s="68">
        <v>3282.5296799999901</v>
      </c>
      <c r="G16" s="68">
        <v>1224.42626262625</v>
      </c>
      <c r="H16" s="68">
        <v>500</v>
      </c>
      <c r="I16" s="68">
        <v>565</v>
      </c>
      <c r="J16" s="49">
        <f t="shared" si="0"/>
        <v>3205.6183173478603</v>
      </c>
      <c r="K16" s="15">
        <v>30464.759108458798</v>
      </c>
    </row>
    <row r="17" spans="1:11">
      <c r="A17" s="53">
        <v>2011</v>
      </c>
      <c r="B17" s="70">
        <v>19598.999999999902</v>
      </c>
      <c r="C17" s="70">
        <v>10795.699999999901</v>
      </c>
      <c r="D17" s="71">
        <v>8679.5362836023305</v>
      </c>
      <c r="E17" s="70">
        <v>3030.30303030299</v>
      </c>
      <c r="F17" s="70">
        <v>4484.4717599999803</v>
      </c>
      <c r="G17" s="70">
        <v>1836.05656565654</v>
      </c>
      <c r="H17" s="70">
        <v>1899.99999999999</v>
      </c>
      <c r="I17" s="51">
        <v>1170</v>
      </c>
      <c r="J17" s="49">
        <f t="shared" si="0"/>
        <v>7716.1116035465675</v>
      </c>
      <c r="K17" s="15">
        <v>59211.179243108199</v>
      </c>
    </row>
    <row r="18" spans="1:11">
      <c r="A18" s="53">
        <v>2012</v>
      </c>
      <c r="B18" s="70">
        <v>26379.999999999898</v>
      </c>
      <c r="C18" s="70">
        <v>18861.699999999899</v>
      </c>
      <c r="D18" s="71">
        <v>11965.9094536434</v>
      </c>
      <c r="E18" s="70">
        <v>6245.5744330469197</v>
      </c>
      <c r="F18" s="70">
        <v>6126.9191999999803</v>
      </c>
      <c r="G18" s="70">
        <v>4370.3787878787398</v>
      </c>
      <c r="H18" s="70">
        <v>3999.99999999998</v>
      </c>
      <c r="I18" s="51">
        <v>2411.99999999999</v>
      </c>
      <c r="J18" s="49">
        <f t="shared" si="0"/>
        <v>13739.546049632918</v>
      </c>
      <c r="K18" s="15">
        <v>94102.027924201713</v>
      </c>
    </row>
    <row r="19" spans="1:11">
      <c r="A19" s="90">
        <v>2013</v>
      </c>
      <c r="B19" s="72">
        <v>29999.9999999998</v>
      </c>
      <c r="C19" s="72">
        <v>22407.699599999902</v>
      </c>
      <c r="D19" s="72">
        <v>13110.889131299899</v>
      </c>
      <c r="E19" s="72">
        <v>11915.2164204867</v>
      </c>
      <c r="F19" s="72">
        <v>10714.881599999901</v>
      </c>
      <c r="G19" s="72">
        <v>9345.6111111109985</v>
      </c>
      <c r="H19" s="72">
        <v>4647.99999999998</v>
      </c>
      <c r="I19" s="72">
        <v>3609.99999999999</v>
      </c>
      <c r="J19" s="64">
        <f t="shared" si="0"/>
        <v>19058.200146962816</v>
      </c>
      <c r="K19" s="14">
        <v>124810.49800985999</v>
      </c>
    </row>
    <row r="20" spans="1:11">
      <c r="A20" s="50"/>
      <c r="B20" s="69"/>
      <c r="C20" s="69"/>
      <c r="D20" s="69"/>
      <c r="E20" s="69"/>
      <c r="F20" s="69"/>
      <c r="G20" s="69"/>
      <c r="H20" s="69"/>
      <c r="I20" s="69"/>
      <c r="J20" s="69"/>
      <c r="K20" s="91"/>
    </row>
    <row r="21" spans="1:11" ht="17.25" customHeight="1">
      <c r="A21" s="332" t="s">
        <v>33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</row>
  </sheetData>
  <mergeCells count="2">
    <mergeCell ref="B4:K4"/>
    <mergeCell ref="A21:K21"/>
  </mergeCells>
  <pageMargins left="0.75" right="0.75" top="1" bottom="1" header="0.5" footer="0.5"/>
  <pageSetup scale="89" orientation="portrait" r:id="rId1"/>
  <headerFooter alignWithMargins="0"/>
  <ignoredErrors>
    <ignoredError sqref="J6:J19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/>
  </sheetViews>
  <sheetFormatPr defaultRowHeight="12.75"/>
  <cols>
    <col min="1" max="1" width="14" customWidth="1"/>
    <col min="2" max="2" width="25" customWidth="1"/>
    <col min="7" max="7" width="11.5703125" customWidth="1"/>
    <col min="8" max="8" width="5.85546875" customWidth="1"/>
    <col min="10" max="11" width="11.140625" bestFit="1" customWidth="1"/>
  </cols>
  <sheetData>
    <row r="1" spans="1:12" ht="12.75" customHeight="1">
      <c r="A1" s="273" t="s">
        <v>209</v>
      </c>
      <c r="B1" s="274"/>
      <c r="C1" s="274"/>
      <c r="D1" s="274"/>
      <c r="E1" s="274"/>
      <c r="F1" s="274"/>
      <c r="G1" s="274"/>
      <c r="H1" s="274"/>
    </row>
    <row r="3" spans="1:12" ht="27.6" customHeight="1">
      <c r="A3" s="275" t="s">
        <v>18</v>
      </c>
      <c r="B3" s="216" t="s">
        <v>210</v>
      </c>
      <c r="H3" s="213"/>
      <c r="I3" s="213"/>
    </row>
    <row r="4" spans="1:12" ht="13.5" customHeight="1">
      <c r="B4" s="214" t="s">
        <v>211</v>
      </c>
    </row>
    <row r="5" spans="1:12">
      <c r="J5" s="5"/>
    </row>
    <row r="6" spans="1:12">
      <c r="A6" t="s">
        <v>4</v>
      </c>
      <c r="B6" s="5">
        <v>257700</v>
      </c>
      <c r="H6" s="5"/>
      <c r="I6" s="5"/>
      <c r="J6" s="5"/>
      <c r="K6" s="5"/>
      <c r="L6" s="5"/>
    </row>
    <row r="7" spans="1:12">
      <c r="A7" t="s">
        <v>7</v>
      </c>
      <c r="B7" s="5">
        <v>16254</v>
      </c>
      <c r="J7" s="5"/>
      <c r="K7" s="5"/>
      <c r="L7" s="5"/>
    </row>
    <row r="8" spans="1:12">
      <c r="A8" t="s">
        <v>76</v>
      </c>
      <c r="B8" s="5">
        <v>15497.913</v>
      </c>
      <c r="J8" s="5"/>
      <c r="K8" s="5"/>
      <c r="L8" s="5"/>
    </row>
    <row r="9" spans="1:12">
      <c r="A9" t="s">
        <v>25</v>
      </c>
      <c r="B9" s="5">
        <v>6451</v>
      </c>
      <c r="J9" s="5"/>
      <c r="K9" s="5"/>
      <c r="L9" s="5"/>
    </row>
    <row r="10" spans="1:12">
      <c r="A10" t="s">
        <v>212</v>
      </c>
      <c r="B10" s="5">
        <v>5947.3209999999999</v>
      </c>
      <c r="J10" s="5"/>
      <c r="K10" s="5"/>
      <c r="L10" s="5"/>
    </row>
    <row r="11" spans="1:12">
      <c r="A11" t="s">
        <v>6</v>
      </c>
      <c r="B11" s="5">
        <v>4461.5600000000004</v>
      </c>
      <c r="J11" s="5"/>
      <c r="K11" s="5"/>
      <c r="L11" s="5"/>
    </row>
    <row r="12" spans="1:12">
      <c r="A12" t="s">
        <v>213</v>
      </c>
      <c r="B12" s="5">
        <v>4369.1469999999999</v>
      </c>
      <c r="J12" s="5"/>
      <c r="K12" s="5"/>
      <c r="L12" s="5"/>
    </row>
    <row r="13" spans="1:12">
      <c r="A13" t="s">
        <v>72</v>
      </c>
      <c r="B13" s="5">
        <v>4145</v>
      </c>
      <c r="J13" s="5"/>
      <c r="K13" s="5"/>
      <c r="L13" s="5"/>
    </row>
    <row r="14" spans="1:12">
      <c r="A14" t="s">
        <v>27</v>
      </c>
      <c r="B14" s="5">
        <v>4122</v>
      </c>
      <c r="J14" s="5"/>
      <c r="K14" s="5"/>
      <c r="L14" s="5"/>
    </row>
    <row r="15" spans="1:12">
      <c r="A15" t="s">
        <v>14</v>
      </c>
      <c r="B15" s="5">
        <v>3403</v>
      </c>
      <c r="J15" s="5"/>
      <c r="K15" s="5"/>
      <c r="L15" s="5"/>
    </row>
    <row r="16" spans="1:12">
      <c r="A16" t="s">
        <v>23</v>
      </c>
      <c r="B16" s="5">
        <v>2976</v>
      </c>
      <c r="J16" s="5"/>
      <c r="K16" s="5"/>
      <c r="L16" s="5"/>
    </row>
    <row r="17" spans="1:12">
      <c r="A17" t="s">
        <v>16</v>
      </c>
      <c r="B17" s="5">
        <v>2828.6329999999998</v>
      </c>
      <c r="H17" s="5"/>
      <c r="J17" s="5"/>
      <c r="K17" s="5"/>
      <c r="L17" s="5"/>
    </row>
    <row r="18" spans="1:12">
      <c r="A18" t="s">
        <v>8</v>
      </c>
      <c r="B18" s="5">
        <v>2764.7530000000002</v>
      </c>
      <c r="J18" s="5"/>
      <c r="K18" s="5"/>
      <c r="L18" s="5"/>
    </row>
    <row r="19" spans="1:12" ht="12.75" customHeight="1">
      <c r="A19" t="s">
        <v>15</v>
      </c>
      <c r="B19" s="5">
        <v>2361.1019999999999</v>
      </c>
      <c r="C19" s="276"/>
      <c r="D19" s="276"/>
      <c r="E19" s="277"/>
      <c r="F19" s="277"/>
      <c r="G19" s="277"/>
      <c r="K19" s="5"/>
      <c r="L19" s="5"/>
    </row>
    <row r="20" spans="1:12" ht="12.75" customHeight="1">
      <c r="B20" s="5"/>
      <c r="C20" s="276"/>
      <c r="D20" s="276"/>
      <c r="E20" s="277"/>
      <c r="F20" s="277"/>
      <c r="G20" s="277"/>
    </row>
    <row r="21" spans="1:12">
      <c r="A21" s="278" t="s">
        <v>24</v>
      </c>
      <c r="B21" s="279">
        <v>350062.64600000001</v>
      </c>
      <c r="C21" s="276"/>
      <c r="D21" s="276"/>
      <c r="E21" s="280"/>
      <c r="F21" s="280"/>
      <c r="G21" s="280"/>
    </row>
    <row r="22" spans="1:12">
      <c r="A22" s="281"/>
      <c r="B22" s="282"/>
      <c r="C22" s="276"/>
      <c r="D22" s="276"/>
      <c r="E22" s="280"/>
      <c r="F22" s="280"/>
      <c r="G22" s="280"/>
    </row>
    <row r="23" spans="1:12" ht="68.45" customHeight="1">
      <c r="A23" s="333" t="s">
        <v>214</v>
      </c>
      <c r="B23" s="333"/>
      <c r="C23" s="333"/>
      <c r="D23" s="333"/>
      <c r="E23" s="333"/>
      <c r="F23" s="280"/>
      <c r="G23" s="280"/>
    </row>
    <row r="24" spans="1:12">
      <c r="A24" s="283"/>
      <c r="B24" s="283"/>
      <c r="C24" s="283"/>
      <c r="D24" s="283"/>
      <c r="E24" s="283"/>
      <c r="F24" s="280"/>
      <c r="G24" s="280"/>
    </row>
    <row r="25" spans="1:12" ht="28.9" customHeight="1">
      <c r="A25" s="333" t="s">
        <v>215</v>
      </c>
      <c r="B25" s="333"/>
      <c r="C25" s="333"/>
      <c r="D25" s="333"/>
      <c r="E25" s="333"/>
      <c r="F25" s="280"/>
      <c r="G25" s="280"/>
    </row>
    <row r="26" spans="1:12">
      <c r="C26" s="276"/>
      <c r="D26" s="276"/>
    </row>
    <row r="27" spans="1:12" ht="56.45" customHeight="1">
      <c r="A27" s="334" t="s">
        <v>216</v>
      </c>
      <c r="B27" s="334"/>
      <c r="C27" s="334"/>
      <c r="D27" s="334"/>
      <c r="E27" s="334"/>
    </row>
    <row r="28" spans="1:12">
      <c r="A28" s="284"/>
      <c r="B28" s="284"/>
      <c r="C28" s="284"/>
      <c r="D28" s="284"/>
    </row>
    <row r="29" spans="1:12">
      <c r="A29" s="284"/>
      <c r="B29" s="284"/>
      <c r="C29" s="284"/>
      <c r="D29" s="284"/>
    </row>
    <row r="30" spans="1:12">
      <c r="A30" s="284"/>
      <c r="B30" s="284"/>
      <c r="C30" s="284"/>
      <c r="D30" s="284"/>
    </row>
    <row r="62" spans="10:10">
      <c r="J62" s="1"/>
    </row>
  </sheetData>
  <mergeCells count="3">
    <mergeCell ref="A23:E23"/>
    <mergeCell ref="A25:E25"/>
    <mergeCell ref="A27:E27"/>
  </mergeCells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opLeftCell="A59" zoomScaleNormal="100" workbookViewId="0"/>
  </sheetViews>
  <sheetFormatPr defaultColWidth="9.140625" defaultRowHeight="12.75"/>
  <cols>
    <col min="1" max="1" width="19.7109375" style="285" customWidth="1"/>
    <col min="2" max="3" width="23.5703125" style="285" customWidth="1"/>
    <col min="4" max="4" width="25.5703125" style="285" customWidth="1"/>
    <col min="5" max="6" width="9.140625" style="285"/>
    <col min="7" max="7" width="17.85546875" style="285" bestFit="1" customWidth="1"/>
    <col min="8" max="8" width="11.140625" style="286" bestFit="1" customWidth="1"/>
    <col min="9" max="9" width="11.140625" style="286" customWidth="1"/>
    <col min="10" max="10" width="9.140625" style="287"/>
    <col min="11" max="16384" width="9.140625" style="285"/>
  </cols>
  <sheetData>
    <row r="1" spans="1:10" ht="14.25" customHeight="1">
      <c r="A1" s="335" t="s">
        <v>217</v>
      </c>
      <c r="B1" s="335"/>
      <c r="C1" s="335"/>
      <c r="D1" s="335"/>
      <c r="E1" s="335"/>
    </row>
    <row r="3" spans="1:10">
      <c r="A3" s="288" t="s">
        <v>18</v>
      </c>
      <c r="B3" s="289" t="s">
        <v>218</v>
      </c>
      <c r="C3" s="289" t="s">
        <v>219</v>
      </c>
      <c r="D3" s="289" t="s">
        <v>220</v>
      </c>
    </row>
    <row r="4" spans="1:10">
      <c r="B4" s="290" t="s">
        <v>211</v>
      </c>
      <c r="C4" s="291" t="s">
        <v>221</v>
      </c>
      <c r="D4" s="292" t="s">
        <v>222</v>
      </c>
    </row>
    <row r="6" spans="1:10">
      <c r="A6" s="285" t="s">
        <v>223</v>
      </c>
      <c r="B6" s="286">
        <v>888.36400000000003</v>
      </c>
      <c r="C6" s="286">
        <v>1128.9939999999999</v>
      </c>
      <c r="D6" s="293">
        <f>B6/C6</f>
        <v>0.78686334914091671</v>
      </c>
      <c r="F6" s="286"/>
      <c r="H6" s="285"/>
      <c r="I6" s="285"/>
      <c r="J6" s="285"/>
    </row>
    <row r="7" spans="1:10">
      <c r="A7" s="285" t="s">
        <v>72</v>
      </c>
      <c r="B7" s="286">
        <v>4145</v>
      </c>
      <c r="C7" s="286">
        <v>7643.9049999999997</v>
      </c>
      <c r="D7" s="293">
        <f t="shared" ref="D7:D65" si="0">B7/C7</f>
        <v>0.54226210294345623</v>
      </c>
      <c r="F7" s="286"/>
      <c r="G7" s="286"/>
    </row>
    <row r="8" spans="1:10">
      <c r="A8" s="285" t="s">
        <v>213</v>
      </c>
      <c r="B8" s="286">
        <v>4369.1469999999999</v>
      </c>
      <c r="C8" s="286">
        <v>8463.9480000000003</v>
      </c>
      <c r="D8" s="293">
        <f t="shared" si="0"/>
        <v>0.51620673945539364</v>
      </c>
      <c r="F8" s="286"/>
      <c r="G8" s="286"/>
    </row>
    <row r="9" spans="1:10">
      <c r="A9" s="285" t="s">
        <v>224</v>
      </c>
      <c r="B9" s="286">
        <v>131.69</v>
      </c>
      <c r="C9" s="286">
        <v>283.221</v>
      </c>
      <c r="D9" s="293">
        <f t="shared" si="0"/>
        <v>0.46497258324771112</v>
      </c>
      <c r="F9" s="286"/>
      <c r="G9" s="286"/>
    </row>
    <row r="10" spans="1:10">
      <c r="A10" s="285" t="s">
        <v>27</v>
      </c>
      <c r="B10" s="286">
        <v>4122</v>
      </c>
      <c r="C10" s="286">
        <v>11124.638999999999</v>
      </c>
      <c r="D10" s="293">
        <f t="shared" si="0"/>
        <v>0.37052887738649321</v>
      </c>
      <c r="F10" s="286"/>
      <c r="G10" s="286"/>
    </row>
    <row r="11" spans="1:10">
      <c r="A11" s="285" t="s">
        <v>76</v>
      </c>
      <c r="B11" s="286">
        <v>15497.913</v>
      </c>
      <c r="C11" s="286">
        <v>73997.127999999997</v>
      </c>
      <c r="D11" s="293">
        <f t="shared" si="0"/>
        <v>0.20943938526911479</v>
      </c>
      <c r="F11" s="286"/>
      <c r="G11" s="286"/>
    </row>
    <row r="12" spans="1:10">
      <c r="A12" s="285" t="s">
        <v>7</v>
      </c>
      <c r="B12" s="286">
        <v>16254</v>
      </c>
      <c r="C12" s="286">
        <v>82800.120999999999</v>
      </c>
      <c r="D12" s="293">
        <f t="shared" si="0"/>
        <v>0.19630406095662589</v>
      </c>
      <c r="F12" s="286"/>
      <c r="G12" s="286"/>
    </row>
    <row r="13" spans="1:10">
      <c r="A13" s="285" t="s">
        <v>4</v>
      </c>
      <c r="B13" s="286">
        <v>257700</v>
      </c>
      <c r="C13" s="286">
        <v>1377064.9069999999</v>
      </c>
      <c r="D13" s="293">
        <f t="shared" si="0"/>
        <v>0.18713714850334212</v>
      </c>
      <c r="F13" s="286"/>
      <c r="G13" s="286"/>
    </row>
    <row r="14" spans="1:10">
      <c r="A14" s="285" t="s">
        <v>225</v>
      </c>
      <c r="B14" s="286">
        <v>1118.0940000000001</v>
      </c>
      <c r="C14" s="286">
        <v>7009.4440000000004</v>
      </c>
      <c r="D14" s="293">
        <f t="shared" si="0"/>
        <v>0.1595125091234055</v>
      </c>
      <c r="F14" s="286"/>
      <c r="G14" s="286"/>
    </row>
    <row r="15" spans="1:10">
      <c r="A15" s="294" t="s">
        <v>226</v>
      </c>
      <c r="B15" s="295">
        <v>1053.95</v>
      </c>
      <c r="C15" s="295">
        <v>7997.3990000000003</v>
      </c>
      <c r="D15" s="293">
        <f t="shared" si="0"/>
        <v>0.1317865971173878</v>
      </c>
      <c r="F15" s="286"/>
      <c r="G15" s="286"/>
    </row>
    <row r="16" spans="1:10">
      <c r="A16" s="285" t="s">
        <v>23</v>
      </c>
      <c r="B16" s="286">
        <v>2976</v>
      </c>
      <c r="C16" s="286">
        <v>23050.471000000001</v>
      </c>
      <c r="D16" s="293">
        <f t="shared" si="0"/>
        <v>0.12910799089528366</v>
      </c>
      <c r="F16" s="286"/>
      <c r="G16" s="286"/>
    </row>
    <row r="17" spans="1:7">
      <c r="A17" s="285" t="s">
        <v>227</v>
      </c>
      <c r="B17" s="286">
        <v>642.89400000000001</v>
      </c>
      <c r="C17" s="286">
        <v>5597.76</v>
      </c>
      <c r="D17" s="293">
        <f t="shared" si="0"/>
        <v>0.1148484393757503</v>
      </c>
      <c r="F17" s="286"/>
      <c r="G17" s="286"/>
    </row>
    <row r="18" spans="1:7">
      <c r="A18" s="285" t="s">
        <v>228</v>
      </c>
      <c r="B18" s="286">
        <v>526</v>
      </c>
      <c r="C18" s="286">
        <v>4647.0789999999997</v>
      </c>
      <c r="D18" s="293">
        <f t="shared" si="0"/>
        <v>0.11318938197521497</v>
      </c>
      <c r="F18" s="286"/>
      <c r="G18" s="286"/>
    </row>
    <row r="19" spans="1:7">
      <c r="A19" s="285" t="s">
        <v>229</v>
      </c>
      <c r="B19" s="286">
        <v>48.292999999999999</v>
      </c>
      <c r="C19" s="286">
        <v>427.76400000000001</v>
      </c>
      <c r="D19" s="293">
        <f t="shared" si="0"/>
        <v>0.11289636341534116</v>
      </c>
      <c r="F19" s="286"/>
      <c r="G19" s="286"/>
    </row>
    <row r="20" spans="1:7">
      <c r="A20" s="285" t="s">
        <v>230</v>
      </c>
      <c r="B20" s="286">
        <v>967.67700000000002</v>
      </c>
      <c r="C20" s="286">
        <v>10603.804</v>
      </c>
      <c r="D20" s="293">
        <f t="shared" si="0"/>
        <v>9.1257533617181155E-2</v>
      </c>
      <c r="F20" s="286"/>
    </row>
    <row r="21" spans="1:7">
      <c r="A21" s="285" t="s">
        <v>231</v>
      </c>
      <c r="B21" s="286">
        <v>186.8</v>
      </c>
      <c r="C21" s="286">
        <v>2067.7170000000001</v>
      </c>
      <c r="D21" s="293">
        <f t="shared" si="0"/>
        <v>9.0341183053580354E-2</v>
      </c>
      <c r="F21" s="286"/>
      <c r="G21" s="286"/>
    </row>
    <row r="22" spans="1:7">
      <c r="A22" s="285" t="s">
        <v>232</v>
      </c>
      <c r="B22" s="286">
        <v>39.799999999999997</v>
      </c>
      <c r="C22" s="286">
        <v>523.74400000000003</v>
      </c>
      <c r="D22" s="293">
        <f t="shared" si="0"/>
        <v>7.5991324005621058E-2</v>
      </c>
      <c r="F22" s="296"/>
      <c r="G22" s="286"/>
    </row>
    <row r="23" spans="1:7">
      <c r="A23" s="285" t="s">
        <v>5</v>
      </c>
      <c r="B23" s="286">
        <v>1431.9290000000001</v>
      </c>
      <c r="C23" s="286">
        <v>23300</v>
      </c>
      <c r="D23" s="293">
        <f t="shared" si="0"/>
        <v>6.1456180257510734E-2</v>
      </c>
      <c r="F23" s="286"/>
    </row>
    <row r="24" spans="1:7">
      <c r="A24" s="285" t="s">
        <v>16</v>
      </c>
      <c r="B24" s="286">
        <v>2828.6329999999998</v>
      </c>
      <c r="C24" s="286">
        <v>46754.540999999997</v>
      </c>
      <c r="D24" s="293">
        <f t="shared" si="0"/>
        <v>6.0499642163100262E-2</v>
      </c>
      <c r="F24" s="286"/>
      <c r="G24" s="286"/>
    </row>
    <row r="25" spans="1:7">
      <c r="A25" s="285" t="s">
        <v>233</v>
      </c>
      <c r="B25" s="286">
        <v>271.96800000000002</v>
      </c>
      <c r="C25" s="286">
        <v>4575.8900000000003</v>
      </c>
      <c r="D25" s="293">
        <f t="shared" si="0"/>
        <v>5.9434995159411613E-2</v>
      </c>
      <c r="F25" s="286"/>
      <c r="G25" s="286"/>
    </row>
    <row r="26" spans="1:7">
      <c r="A26" s="285" t="s">
        <v>234</v>
      </c>
      <c r="B26" s="286">
        <v>639.21799999999996</v>
      </c>
      <c r="C26" s="286">
        <v>10874.915000000001</v>
      </c>
      <c r="D26" s="293">
        <f t="shared" si="0"/>
        <v>5.8779126089721155E-2</v>
      </c>
      <c r="F26" s="286"/>
      <c r="G26" s="286"/>
    </row>
    <row r="27" spans="1:7">
      <c r="A27" s="285" t="s">
        <v>14</v>
      </c>
      <c r="B27" s="286">
        <v>3403</v>
      </c>
      <c r="C27" s="286">
        <v>60884.593000000001</v>
      </c>
      <c r="D27" s="293">
        <f t="shared" si="0"/>
        <v>5.5892629519589627E-2</v>
      </c>
      <c r="F27" s="286"/>
      <c r="G27" s="286"/>
    </row>
    <row r="28" spans="1:7">
      <c r="A28" s="285" t="s">
        <v>235</v>
      </c>
      <c r="B28" s="286">
        <v>423.738</v>
      </c>
      <c r="C28" s="286">
        <v>10660.050999999999</v>
      </c>
      <c r="D28" s="293">
        <f t="shared" si="0"/>
        <v>3.9750091251908648E-2</v>
      </c>
      <c r="F28" s="286"/>
      <c r="G28" s="286"/>
    </row>
    <row r="29" spans="1:7">
      <c r="A29" s="285" t="s">
        <v>15</v>
      </c>
      <c r="B29" s="286">
        <v>2361.1019999999999</v>
      </c>
      <c r="C29" s="286">
        <v>63936.574999999997</v>
      </c>
      <c r="D29" s="293">
        <f t="shared" si="0"/>
        <v>3.6928815783454152E-2</v>
      </c>
      <c r="F29" s="286"/>
      <c r="G29" s="286"/>
    </row>
    <row r="30" spans="1:7">
      <c r="A30" s="285" t="s">
        <v>236</v>
      </c>
      <c r="B30" s="286">
        <v>111.92100000000001</v>
      </c>
      <c r="C30" s="286">
        <v>3162.0830000000001</v>
      </c>
      <c r="D30" s="293">
        <f t="shared" si="0"/>
        <v>3.5394706590560716E-2</v>
      </c>
      <c r="F30" s="286"/>
      <c r="G30" s="286"/>
    </row>
    <row r="31" spans="1:7">
      <c r="A31" s="285" t="s">
        <v>6</v>
      </c>
      <c r="B31" s="286">
        <v>4461.5600000000004</v>
      </c>
      <c r="C31" s="286">
        <v>127249.704</v>
      </c>
      <c r="D31" s="293">
        <f t="shared" si="0"/>
        <v>3.5061456803074376E-2</v>
      </c>
      <c r="F31" s="286"/>
      <c r="G31" s="286"/>
    </row>
    <row r="32" spans="1:7">
      <c r="A32" s="285" t="s">
        <v>22</v>
      </c>
      <c r="B32" s="286">
        <v>384.53300000000002</v>
      </c>
      <c r="C32" s="286">
        <v>11060.094999999999</v>
      </c>
      <c r="D32" s="293">
        <f t="shared" si="0"/>
        <v>3.4767603714072982E-2</v>
      </c>
      <c r="F32" s="286"/>
      <c r="G32" s="286"/>
    </row>
    <row r="33" spans="1:7">
      <c r="A33" s="285" t="s">
        <v>29</v>
      </c>
      <c r="B33" s="286">
        <v>1684.8240000000001</v>
      </c>
      <c r="C33" s="286">
        <v>49002.682999999997</v>
      </c>
      <c r="D33" s="293">
        <f t="shared" si="0"/>
        <v>3.4382280660020192E-2</v>
      </c>
      <c r="F33" s="286"/>
      <c r="G33" s="286"/>
    </row>
    <row r="34" spans="1:7">
      <c r="A34" s="285" t="s">
        <v>237</v>
      </c>
      <c r="B34" s="286">
        <v>152.619</v>
      </c>
      <c r="C34" s="286">
        <v>4459.8519999999999</v>
      </c>
      <c r="D34" s="293">
        <f t="shared" si="0"/>
        <v>3.4220642299340874E-2</v>
      </c>
      <c r="F34" s="286"/>
      <c r="G34" s="286"/>
    </row>
    <row r="35" spans="1:7">
      <c r="A35" s="285" t="s">
        <v>238</v>
      </c>
      <c r="B35" s="286">
        <v>320</v>
      </c>
      <c r="C35" s="286">
        <v>9511.3130000000001</v>
      </c>
      <c r="D35" s="293">
        <f t="shared" si="0"/>
        <v>3.3644145661066986E-2</v>
      </c>
      <c r="F35" s="286"/>
      <c r="G35" s="286"/>
    </row>
    <row r="36" spans="1:7">
      <c r="A36" s="285" t="s">
        <v>239</v>
      </c>
      <c r="B36" s="286">
        <v>1211.5</v>
      </c>
      <c r="C36" s="286">
        <v>38210.923999999999</v>
      </c>
      <c r="D36" s="293">
        <f t="shared" si="0"/>
        <v>3.1705592882286755E-2</v>
      </c>
      <c r="F36" s="286"/>
      <c r="G36" s="286"/>
    </row>
    <row r="37" spans="1:7">
      <c r="A37" s="285" t="s">
        <v>212</v>
      </c>
      <c r="B37" s="286">
        <v>5947.3209999999999</v>
      </c>
      <c r="C37" s="286">
        <v>198656.019</v>
      </c>
      <c r="D37" s="293">
        <f t="shared" si="0"/>
        <v>2.9937784064826146E-2</v>
      </c>
      <c r="F37" s="286"/>
      <c r="G37" s="286"/>
    </row>
    <row r="38" spans="1:7">
      <c r="A38" s="285" t="s">
        <v>240</v>
      </c>
      <c r="B38" s="286">
        <v>120</v>
      </c>
      <c r="C38" s="286">
        <v>4307.4219999999996</v>
      </c>
      <c r="D38" s="293">
        <f t="shared" si="0"/>
        <v>2.785889100255327E-2</v>
      </c>
      <c r="F38" s="286"/>
      <c r="G38" s="286"/>
    </row>
    <row r="39" spans="1:7">
      <c r="A39" s="285" t="s">
        <v>241</v>
      </c>
      <c r="B39" s="286">
        <v>147</v>
      </c>
      <c r="C39" s="286">
        <v>5445.7569999999996</v>
      </c>
      <c r="D39" s="293">
        <f t="shared" si="0"/>
        <v>2.6993492364789689E-2</v>
      </c>
      <c r="F39" s="286"/>
      <c r="G39" s="286"/>
    </row>
    <row r="40" spans="1:7">
      <c r="A40" s="297" t="s">
        <v>242</v>
      </c>
      <c r="B40" s="286">
        <v>445.85899999999998</v>
      </c>
      <c r="C40" s="286">
        <v>16714.018</v>
      </c>
      <c r="D40" s="293">
        <f t="shared" si="0"/>
        <v>2.6675752054353418E-2</v>
      </c>
      <c r="F40" s="286"/>
      <c r="G40" s="286"/>
    </row>
    <row r="41" spans="1:7">
      <c r="A41" s="285" t="s">
        <v>243</v>
      </c>
      <c r="B41" s="286">
        <v>219.8</v>
      </c>
      <c r="C41" s="286">
        <v>9976.1949999999997</v>
      </c>
      <c r="D41" s="293">
        <f t="shared" si="0"/>
        <v>2.2032448243042565E-2</v>
      </c>
      <c r="F41" s="286"/>
      <c r="G41" s="286"/>
    </row>
    <row r="42" spans="1:7">
      <c r="A42" s="285" t="s">
        <v>244</v>
      </c>
      <c r="B42" s="286">
        <v>122.1</v>
      </c>
      <c r="C42" s="286">
        <v>7277.8310000000001</v>
      </c>
      <c r="D42" s="293">
        <f t="shared" si="0"/>
        <v>1.6776976546995937E-2</v>
      </c>
      <c r="F42" s="286"/>
      <c r="G42" s="286"/>
    </row>
    <row r="43" spans="1:7">
      <c r="A43" s="285" t="s">
        <v>73</v>
      </c>
      <c r="B43" s="286">
        <v>491.26100000000002</v>
      </c>
      <c r="C43" s="286">
        <v>32521.143</v>
      </c>
      <c r="D43" s="293">
        <f t="shared" si="0"/>
        <v>1.5105895878259876E-2</v>
      </c>
      <c r="F43" s="286"/>
      <c r="G43" s="286"/>
    </row>
    <row r="44" spans="1:7">
      <c r="A44" s="285" t="s">
        <v>245</v>
      </c>
      <c r="B44" s="286">
        <v>25.744</v>
      </c>
      <c r="C44" s="286">
        <v>2105.5749999999998</v>
      </c>
      <c r="D44" s="293">
        <f t="shared" si="0"/>
        <v>1.222658893651378E-2</v>
      </c>
      <c r="F44" s="286"/>
      <c r="G44" s="286"/>
    </row>
    <row r="45" spans="1:7">
      <c r="A45" s="285" t="s">
        <v>26</v>
      </c>
      <c r="B45" s="286">
        <v>709.673</v>
      </c>
      <c r="C45" s="286">
        <v>62783.114999999998</v>
      </c>
      <c r="D45" s="293">
        <f t="shared" si="0"/>
        <v>1.1303564660657567E-2</v>
      </c>
      <c r="F45" s="286"/>
    </row>
    <row r="46" spans="1:7">
      <c r="A46" s="285" t="s">
        <v>246</v>
      </c>
      <c r="B46" s="286">
        <v>1198.3679999999999</v>
      </c>
      <c r="C46" s="286">
        <v>120847.477</v>
      </c>
      <c r="D46" s="293">
        <f t="shared" si="0"/>
        <v>9.9163675547814696E-3</v>
      </c>
      <c r="F46" s="286"/>
      <c r="G46" s="286"/>
    </row>
    <row r="47" spans="1:7">
      <c r="A47" s="285" t="s">
        <v>247</v>
      </c>
      <c r="B47" s="286">
        <v>22.006</v>
      </c>
      <c r="C47" s="286">
        <v>2259.393</v>
      </c>
      <c r="D47" s="293">
        <f t="shared" si="0"/>
        <v>9.7397840924531506E-3</v>
      </c>
      <c r="F47" s="286"/>
      <c r="G47" s="286"/>
    </row>
    <row r="48" spans="1:7">
      <c r="A48" s="285" t="s">
        <v>248</v>
      </c>
      <c r="B48" s="286">
        <v>496.64100000000002</v>
      </c>
      <c r="C48" s="286">
        <v>52385.919999999998</v>
      </c>
      <c r="D48" s="293">
        <f t="shared" si="0"/>
        <v>9.480429092397347E-3</v>
      </c>
      <c r="F48" s="286"/>
    </row>
    <row r="49" spans="1:7">
      <c r="A49" s="298" t="s">
        <v>8</v>
      </c>
      <c r="B49" s="299">
        <v>2764.7530000000002</v>
      </c>
      <c r="C49" s="299">
        <v>317505.266</v>
      </c>
      <c r="D49" s="293">
        <f t="shared" si="0"/>
        <v>8.7077390395156468E-3</v>
      </c>
      <c r="G49" s="286"/>
    </row>
    <row r="50" spans="1:7">
      <c r="A50" s="298" t="s">
        <v>249</v>
      </c>
      <c r="B50" s="299">
        <v>34.119</v>
      </c>
      <c r="C50" s="299">
        <v>4993.875</v>
      </c>
      <c r="D50" s="293">
        <f t="shared" si="0"/>
        <v>6.8321694075242174E-3</v>
      </c>
      <c r="G50" s="286"/>
    </row>
    <row r="51" spans="1:7" ht="12.75" customHeight="1">
      <c r="A51" s="298" t="s">
        <v>250</v>
      </c>
      <c r="B51" s="299">
        <v>36.722999999999999</v>
      </c>
      <c r="C51" s="299">
        <v>5408.4660000000003</v>
      </c>
      <c r="D51" s="293">
        <f t="shared" si="0"/>
        <v>6.7899104847844094E-3</v>
      </c>
    </row>
    <row r="52" spans="1:7">
      <c r="A52" s="298" t="s">
        <v>25</v>
      </c>
      <c r="B52" s="299">
        <v>6451</v>
      </c>
      <c r="C52" s="299">
        <v>1236686.7320000001</v>
      </c>
      <c r="D52" s="293">
        <f t="shared" si="0"/>
        <v>5.2163574113609874E-3</v>
      </c>
    </row>
    <row r="53" spans="1:7">
      <c r="A53" s="298" t="s">
        <v>35</v>
      </c>
      <c r="B53" s="299">
        <v>110.7</v>
      </c>
      <c r="C53" s="299">
        <v>21754.741000000002</v>
      </c>
      <c r="D53" s="293">
        <f t="shared" si="0"/>
        <v>5.0885459863668336E-3</v>
      </c>
      <c r="G53" s="286"/>
    </row>
    <row r="54" spans="1:7">
      <c r="A54" s="298" t="s">
        <v>251</v>
      </c>
      <c r="B54" s="299">
        <v>6.52</v>
      </c>
      <c r="C54" s="299">
        <v>1290.778</v>
      </c>
      <c r="D54" s="293">
        <f t="shared" si="0"/>
        <v>5.0512171728988248E-3</v>
      </c>
    </row>
    <row r="55" spans="1:7">
      <c r="A55" s="298" t="s">
        <v>70</v>
      </c>
      <c r="B55" s="299">
        <v>80.009</v>
      </c>
      <c r="C55" s="299">
        <v>17464.813999999998</v>
      </c>
      <c r="D55" s="293">
        <f t="shared" si="0"/>
        <v>4.581153855975793E-3</v>
      </c>
    </row>
    <row r="56" spans="1:7">
      <c r="A56" s="298" t="s">
        <v>252</v>
      </c>
      <c r="B56" s="299">
        <v>12.571</v>
      </c>
      <c r="C56" s="299">
        <v>3395.2530000000002</v>
      </c>
      <c r="D56" s="293">
        <f t="shared" si="0"/>
        <v>3.7025223157155004E-3</v>
      </c>
    </row>
    <row r="57" spans="1:7">
      <c r="A57" s="298" t="s">
        <v>253</v>
      </c>
      <c r="B57" s="299">
        <v>97.17</v>
      </c>
      <c r="C57" s="299">
        <v>34837.978000000003</v>
      </c>
      <c r="D57" s="293">
        <f t="shared" si="0"/>
        <v>2.7891974672008806E-3</v>
      </c>
    </row>
    <row r="58" spans="1:7">
      <c r="A58" s="298" t="s">
        <v>254</v>
      </c>
      <c r="B58" s="299">
        <v>6</v>
      </c>
      <c r="C58" s="299">
        <v>3027.6210000000001</v>
      </c>
      <c r="D58" s="293">
        <f t="shared" si="0"/>
        <v>1.9817539910048187E-3</v>
      </c>
    </row>
    <row r="59" spans="1:7">
      <c r="A59" s="298" t="s">
        <v>255</v>
      </c>
      <c r="B59" s="299">
        <v>4.04</v>
      </c>
      <c r="C59" s="299">
        <v>2060.4279999999999</v>
      </c>
      <c r="D59" s="293">
        <f t="shared" si="0"/>
        <v>1.9607576678243549E-3</v>
      </c>
    </row>
    <row r="60" spans="1:7">
      <c r="A60" s="298" t="s">
        <v>75</v>
      </c>
      <c r="B60" s="299">
        <v>120.36</v>
      </c>
      <c r="C60" s="299">
        <v>66785.001000000004</v>
      </c>
      <c r="D60" s="293">
        <f t="shared" si="0"/>
        <v>1.8022010660747013E-3</v>
      </c>
    </row>
    <row r="61" spans="1:7">
      <c r="A61" s="298" t="s">
        <v>256</v>
      </c>
      <c r="B61" s="299">
        <v>19.568000000000001</v>
      </c>
      <c r="C61" s="299">
        <v>13724.316999999999</v>
      </c>
      <c r="D61" s="293">
        <f t="shared" si="0"/>
        <v>1.4257904418850135E-3</v>
      </c>
      <c r="G61" s="286"/>
    </row>
    <row r="62" spans="1:7">
      <c r="A62" s="298" t="s">
        <v>257</v>
      </c>
      <c r="B62" s="299">
        <v>18.898</v>
      </c>
      <c r="C62" s="299">
        <v>143169.65299999999</v>
      </c>
      <c r="D62" s="293">
        <f t="shared" si="0"/>
        <v>1.3199724665114611E-4</v>
      </c>
    </row>
    <row r="63" spans="1:7">
      <c r="A63" s="298" t="s">
        <v>258</v>
      </c>
      <c r="B63" s="299">
        <v>0.27300000000000002</v>
      </c>
      <c r="C63" s="299">
        <v>25203.395</v>
      </c>
      <c r="D63" s="293">
        <f t="shared" si="0"/>
        <v>1.0831874039191943E-5</v>
      </c>
    </row>
    <row r="64" spans="1:7">
      <c r="A64" s="300"/>
      <c r="B64" s="301"/>
      <c r="C64" s="301"/>
      <c r="D64" s="293"/>
    </row>
    <row r="65" spans="1:9">
      <c r="A65" s="302" t="s">
        <v>10</v>
      </c>
      <c r="B65" s="303">
        <v>350062.64600000001</v>
      </c>
      <c r="C65" s="303">
        <v>7080072.4170000004</v>
      </c>
      <c r="D65" s="304">
        <f t="shared" si="0"/>
        <v>4.9443370827600953E-2</v>
      </c>
    </row>
    <row r="66" spans="1:9">
      <c r="A66" s="300"/>
      <c r="B66" s="301"/>
      <c r="C66" s="301"/>
      <c r="D66" s="305"/>
      <c r="G66" s="286"/>
    </row>
    <row r="67" spans="1:9" ht="56.45" customHeight="1">
      <c r="A67" s="333" t="s">
        <v>214</v>
      </c>
      <c r="B67" s="333"/>
      <c r="C67" s="333"/>
      <c r="D67" s="333"/>
      <c r="E67" s="306"/>
      <c r="G67" s="286"/>
    </row>
    <row r="68" spans="1:9">
      <c r="A68" s="283"/>
      <c r="B68" s="283"/>
      <c r="C68" s="283"/>
      <c r="D68" s="283"/>
      <c r="E68" s="283"/>
      <c r="G68" s="286"/>
    </row>
    <row r="69" spans="1:9" ht="28.15" customHeight="1">
      <c r="A69" s="333" t="s">
        <v>215</v>
      </c>
      <c r="B69" s="333"/>
      <c r="C69" s="333"/>
      <c r="D69" s="333"/>
      <c r="E69" s="306"/>
      <c r="G69" s="286"/>
    </row>
    <row r="70" spans="1:9">
      <c r="A70" s="300"/>
      <c r="B70" s="301"/>
      <c r="C70" s="301"/>
      <c r="D70" s="305"/>
      <c r="G70" s="286"/>
    </row>
    <row r="71" spans="1:9" ht="12.75" customHeight="1">
      <c r="A71" s="336" t="s">
        <v>259</v>
      </c>
      <c r="B71" s="336"/>
      <c r="C71" s="336"/>
      <c r="D71" s="336"/>
    </row>
    <row r="72" spans="1:9" ht="12.75" customHeight="1">
      <c r="A72" s="336"/>
      <c r="B72" s="336"/>
      <c r="C72" s="336"/>
      <c r="D72" s="336"/>
      <c r="F72" s="307"/>
      <c r="G72" s="307"/>
      <c r="H72" s="307"/>
      <c r="I72" s="307"/>
    </row>
    <row r="73" spans="1:9">
      <c r="A73" s="336"/>
      <c r="B73" s="336"/>
      <c r="C73" s="336"/>
      <c r="D73" s="336"/>
      <c r="F73" s="307"/>
      <c r="G73" s="307"/>
      <c r="H73" s="307"/>
      <c r="I73" s="307"/>
    </row>
    <row r="74" spans="1:9">
      <c r="A74" s="336"/>
      <c r="B74" s="336"/>
      <c r="C74" s="336"/>
      <c r="D74" s="336"/>
      <c r="F74" s="307"/>
      <c r="G74" s="307"/>
      <c r="H74" s="307"/>
      <c r="I74" s="307"/>
    </row>
    <row r="75" spans="1:9">
      <c r="A75" s="336"/>
      <c r="B75" s="336"/>
      <c r="C75" s="336"/>
      <c r="D75" s="336"/>
      <c r="F75" s="307"/>
      <c r="G75" s="307"/>
      <c r="H75" s="307"/>
      <c r="I75" s="307"/>
    </row>
    <row r="76" spans="1:9" ht="18" customHeight="1">
      <c r="A76" s="336"/>
      <c r="B76" s="336"/>
      <c r="C76" s="336"/>
      <c r="D76" s="336"/>
      <c r="F76" s="307"/>
      <c r="G76" s="307"/>
      <c r="H76" s="307"/>
      <c r="I76" s="307"/>
    </row>
    <row r="77" spans="1:9">
      <c r="A77" s="308"/>
      <c r="B77" s="308"/>
      <c r="C77" s="308"/>
      <c r="D77" s="308"/>
      <c r="F77" s="307"/>
      <c r="G77" s="307"/>
      <c r="H77" s="307"/>
      <c r="I77" s="307"/>
    </row>
    <row r="78" spans="1:9">
      <c r="A78" s="308"/>
      <c r="B78" s="308"/>
      <c r="C78" s="308"/>
      <c r="D78" s="308"/>
    </row>
  </sheetData>
  <mergeCells count="4">
    <mergeCell ref="A1:E1"/>
    <mergeCell ref="A67:D67"/>
    <mergeCell ref="A69:D69"/>
    <mergeCell ref="A71:D76"/>
  </mergeCells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/>
  </sheetViews>
  <sheetFormatPr defaultRowHeight="12.75"/>
  <cols>
    <col min="1" max="1" width="6" style="11" customWidth="1"/>
    <col min="2" max="2" width="21" customWidth="1"/>
    <col min="3" max="3" width="20" customWidth="1"/>
    <col min="4" max="4" width="21.42578125" customWidth="1"/>
    <col min="5" max="5" width="7.85546875" style="9" customWidth="1"/>
    <col min="6" max="6" width="5.28515625" customWidth="1"/>
    <col min="7" max="7" width="7.85546875" customWidth="1"/>
  </cols>
  <sheetData>
    <row r="1" spans="1:18">
      <c r="A1" s="93" t="s">
        <v>187</v>
      </c>
      <c r="B1" s="94"/>
      <c r="C1" s="94"/>
      <c r="D1" s="233"/>
      <c r="E1" s="234"/>
      <c r="F1" s="235"/>
      <c r="G1" s="235"/>
    </row>
    <row r="2" spans="1:18">
      <c r="A2" s="236"/>
      <c r="B2" s="234"/>
      <c r="C2" s="234"/>
      <c r="D2" s="233"/>
      <c r="E2" s="234"/>
      <c r="F2" s="235"/>
      <c r="G2" s="235"/>
    </row>
    <row r="3" spans="1:18" ht="23.45" customHeight="1">
      <c r="A3" s="237" t="s">
        <v>0</v>
      </c>
      <c r="B3" s="238" t="s">
        <v>13</v>
      </c>
      <c r="C3" s="239" t="s">
        <v>186</v>
      </c>
      <c r="D3" s="240"/>
      <c r="E3" s="3"/>
      <c r="F3" s="3"/>
    </row>
    <row r="4" spans="1:18">
      <c r="A4" s="236"/>
      <c r="B4" s="313" t="s">
        <v>3</v>
      </c>
      <c r="C4" s="313"/>
      <c r="D4" s="241"/>
      <c r="E4" s="12"/>
      <c r="F4" s="12"/>
      <c r="L4" s="4"/>
    </row>
    <row r="5" spans="1:18">
      <c r="A5" s="236"/>
      <c r="B5" s="242"/>
      <c r="C5" s="242"/>
      <c r="D5" s="235"/>
      <c r="E5" s="243"/>
      <c r="F5" s="9"/>
      <c r="H5" s="213"/>
      <c r="L5" s="4"/>
    </row>
    <row r="6" spans="1:18">
      <c r="A6" s="236">
        <v>1996</v>
      </c>
      <c r="B6" s="4">
        <v>308.76952483889511</v>
      </c>
      <c r="C6" s="80"/>
      <c r="D6" s="235"/>
      <c r="E6" s="243"/>
      <c r="F6" s="9"/>
      <c r="H6" s="213"/>
      <c r="L6" s="4"/>
    </row>
    <row r="7" spans="1:18">
      <c r="A7" s="236">
        <v>1997</v>
      </c>
      <c r="B7" s="4">
        <v>421.67804222455072</v>
      </c>
      <c r="C7" s="80">
        <v>112.90851738565561</v>
      </c>
      <c r="D7" s="235"/>
      <c r="E7" s="243"/>
      <c r="F7" s="9"/>
      <c r="H7" s="213"/>
      <c r="L7" s="4"/>
    </row>
    <row r="8" spans="1:18">
      <c r="A8" s="236">
        <v>1998</v>
      </c>
      <c r="B8" s="4">
        <v>565.50020142042149</v>
      </c>
      <c r="C8" s="80">
        <v>143.82215919587077</v>
      </c>
      <c r="D8" s="235"/>
      <c r="E8" s="243"/>
      <c r="F8" s="9"/>
      <c r="H8" s="213"/>
      <c r="L8" s="4"/>
    </row>
    <row r="9" spans="1:18">
      <c r="A9" s="236">
        <v>1999</v>
      </c>
      <c r="B9" s="4">
        <v>806.84905100285164</v>
      </c>
      <c r="C9" s="80">
        <v>241.34884958243015</v>
      </c>
      <c r="D9" s="235"/>
      <c r="E9" s="243"/>
      <c r="F9" s="9"/>
      <c r="H9" s="213"/>
      <c r="L9" s="4"/>
    </row>
    <row r="10" spans="1:18">
      <c r="A10" s="244">
        <v>2000</v>
      </c>
      <c r="B10" s="5">
        <v>1249.6069999999997</v>
      </c>
      <c r="C10" s="80">
        <v>442.75794899714811</v>
      </c>
      <c r="D10" s="9"/>
      <c r="E10" s="28"/>
      <c r="F10" s="13"/>
      <c r="G10" s="5"/>
      <c r="H10" s="244"/>
      <c r="I10" s="5"/>
      <c r="J10" s="5"/>
      <c r="L10" s="4"/>
      <c r="Q10" s="5"/>
      <c r="R10" s="5"/>
    </row>
    <row r="11" spans="1:18">
      <c r="A11" s="244">
        <v>2001</v>
      </c>
      <c r="B11" s="5">
        <v>1569.3</v>
      </c>
      <c r="C11" s="5">
        <v>319.69300000000021</v>
      </c>
      <c r="D11" s="245"/>
      <c r="E11" s="28"/>
      <c r="F11" s="13"/>
      <c r="G11" s="5"/>
      <c r="H11" s="244"/>
      <c r="I11" s="5"/>
      <c r="J11" s="5"/>
      <c r="L11" s="4"/>
      <c r="M11" s="5"/>
      <c r="N11" s="5"/>
      <c r="O11" s="5"/>
      <c r="P11" s="5"/>
      <c r="Q11" s="5"/>
      <c r="R11" s="5"/>
    </row>
    <row r="12" spans="1:18">
      <c r="A12" s="244">
        <v>2002</v>
      </c>
      <c r="B12" s="5">
        <v>2012.3520000000001</v>
      </c>
      <c r="C12" s="5">
        <v>443.05200000000013</v>
      </c>
      <c r="D12" s="245"/>
      <c r="E12" s="28"/>
      <c r="F12" s="13"/>
      <c r="G12" s="5"/>
      <c r="H12" s="244"/>
      <c r="I12" s="5"/>
      <c r="J12" s="5"/>
      <c r="L12" s="4"/>
      <c r="M12" s="5"/>
      <c r="N12" s="5"/>
      <c r="O12" s="5"/>
      <c r="P12" s="5"/>
      <c r="Q12" s="5"/>
      <c r="R12" s="5"/>
    </row>
    <row r="13" spans="1:18">
      <c r="A13" s="244">
        <v>2003</v>
      </c>
      <c r="B13" s="5">
        <v>2575.4090000000001</v>
      </c>
      <c r="C13" s="5">
        <v>563.05700000000002</v>
      </c>
      <c r="D13" s="245"/>
      <c r="E13" s="28"/>
      <c r="F13" s="13"/>
      <c r="G13" s="5"/>
      <c r="H13" s="244"/>
      <c r="I13" s="5"/>
      <c r="J13" s="5"/>
      <c r="L13" s="4"/>
      <c r="M13" s="5"/>
      <c r="N13" s="5"/>
      <c r="O13" s="5"/>
      <c r="P13" s="5"/>
      <c r="Q13" s="5"/>
      <c r="R13" s="5"/>
    </row>
    <row r="14" spans="1:18">
      <c r="A14" s="244">
        <v>2004</v>
      </c>
      <c r="B14" s="5">
        <v>3698.0089999999996</v>
      </c>
      <c r="C14" s="5">
        <v>1122.5999999999995</v>
      </c>
      <c r="D14" s="245"/>
      <c r="E14" s="28"/>
      <c r="F14" s="13"/>
      <c r="G14" s="5"/>
      <c r="H14" s="244"/>
      <c r="I14" s="5"/>
      <c r="J14" s="5"/>
      <c r="L14" s="4"/>
    </row>
    <row r="15" spans="1:18">
      <c r="A15" s="244">
        <v>2005</v>
      </c>
      <c r="B15" s="5">
        <v>5048.4089999999997</v>
      </c>
      <c r="C15" s="5">
        <v>1350.4</v>
      </c>
      <c r="D15" s="245"/>
      <c r="E15" s="28"/>
      <c r="F15" s="13"/>
      <c r="G15" s="5"/>
      <c r="H15" s="244"/>
      <c r="I15" s="5"/>
      <c r="J15" s="5"/>
      <c r="K15" s="5"/>
      <c r="L15" s="4"/>
      <c r="M15" s="5"/>
      <c r="N15" s="5"/>
      <c r="O15" s="5"/>
      <c r="P15" s="5"/>
      <c r="Q15" s="5"/>
      <c r="R15" s="5"/>
    </row>
    <row r="16" spans="1:18">
      <c r="A16" s="244">
        <v>2006</v>
      </c>
      <c r="B16" s="5">
        <v>6618.5229999999992</v>
      </c>
      <c r="C16" s="5">
        <v>1570.1139999999996</v>
      </c>
      <c r="D16" s="245"/>
      <c r="E16" s="28"/>
      <c r="F16" s="13"/>
      <c r="G16" s="5"/>
      <c r="H16" s="244"/>
      <c r="I16" s="5"/>
      <c r="J16" s="5"/>
      <c r="L16" s="4"/>
    </row>
    <row r="17" spans="1:18">
      <c r="A17" s="244">
        <v>2007</v>
      </c>
      <c r="B17" s="5">
        <v>9290.9581099999996</v>
      </c>
      <c r="C17" s="5">
        <v>2672.4351100000003</v>
      </c>
      <c r="D17" s="245"/>
      <c r="E17" s="28"/>
      <c r="F17" s="13"/>
      <c r="G17" s="5"/>
      <c r="H17" s="244"/>
      <c r="I17" s="5"/>
      <c r="J17" s="5"/>
      <c r="K17" s="5"/>
      <c r="L17" s="4"/>
      <c r="M17" s="5"/>
      <c r="N17" s="5"/>
      <c r="O17" s="5"/>
      <c r="P17" s="5"/>
      <c r="Q17" s="5"/>
      <c r="R17" s="5"/>
    </row>
    <row r="18" spans="1:18">
      <c r="A18" s="244">
        <v>2008</v>
      </c>
      <c r="B18" s="5">
        <v>16063.058109999998</v>
      </c>
      <c r="C18" s="5">
        <v>6772.0999999999985</v>
      </c>
      <c r="D18" s="245"/>
      <c r="E18" s="28"/>
      <c r="F18" s="13"/>
      <c r="G18" s="5"/>
      <c r="H18" s="244"/>
      <c r="I18" s="5"/>
      <c r="J18" s="5"/>
      <c r="L18" s="4"/>
    </row>
    <row r="19" spans="1:18">
      <c r="A19" s="244">
        <v>2009</v>
      </c>
      <c r="B19" s="10">
        <v>24264.808109999994</v>
      </c>
      <c r="C19" s="5">
        <v>8201.7499999999964</v>
      </c>
      <c r="D19" s="245"/>
      <c r="E19" s="28"/>
      <c r="F19" s="13"/>
      <c r="G19" s="5"/>
      <c r="H19" s="244"/>
      <c r="I19" s="10"/>
      <c r="J19" s="5"/>
      <c r="L19" s="4"/>
    </row>
    <row r="20" spans="1:18">
      <c r="A20" s="236">
        <v>2010</v>
      </c>
      <c r="B20" s="243">
        <v>41329.808109999998</v>
      </c>
      <c r="C20" s="5">
        <v>17065.000000000004</v>
      </c>
      <c r="D20" s="245"/>
      <c r="E20" s="28"/>
      <c r="F20" s="13"/>
      <c r="G20" s="5"/>
      <c r="H20" s="236"/>
      <c r="I20" s="243"/>
      <c r="J20" s="5"/>
      <c r="L20" s="4"/>
    </row>
    <row r="21" spans="1:18">
      <c r="A21" s="236">
        <v>2011</v>
      </c>
      <c r="B21" s="243">
        <v>71217.637298958667</v>
      </c>
      <c r="C21" s="5">
        <v>29887.829188958669</v>
      </c>
      <c r="D21" s="245"/>
      <c r="E21" s="28"/>
      <c r="F21" s="13"/>
      <c r="G21" s="5"/>
      <c r="H21" s="236"/>
      <c r="I21" s="243"/>
      <c r="J21" s="5"/>
      <c r="L21" s="4"/>
    </row>
    <row r="22" spans="1:18">
      <c r="A22" s="236">
        <v>2012</v>
      </c>
      <c r="B22" s="243">
        <v>102075.77043954926</v>
      </c>
      <c r="C22" s="5">
        <v>30858.133140590595</v>
      </c>
      <c r="D22" s="245"/>
      <c r="E22" s="28"/>
      <c r="F22" s="13"/>
      <c r="G22" s="5"/>
      <c r="H22" s="236"/>
      <c r="I22" s="243"/>
      <c r="J22" s="5"/>
      <c r="L22" s="4"/>
    </row>
    <row r="23" spans="1:18">
      <c r="A23" s="236">
        <v>2013</v>
      </c>
      <c r="B23" s="243">
        <v>139636.89856448775</v>
      </c>
      <c r="C23" s="10">
        <v>37561.128124938492</v>
      </c>
      <c r="D23" s="245"/>
      <c r="E23" s="28"/>
      <c r="F23" s="13"/>
      <c r="G23" s="5"/>
      <c r="H23" s="29"/>
      <c r="J23" s="5"/>
      <c r="L23" s="4"/>
    </row>
    <row r="24" spans="1:18">
      <c r="A24" s="236">
        <v>2014</v>
      </c>
      <c r="B24" s="243">
        <f>B23+C24</f>
        <v>187236.89856448775</v>
      </c>
      <c r="C24" s="10">
        <v>47600</v>
      </c>
      <c r="D24" s="82"/>
      <c r="E24" s="28"/>
      <c r="F24" s="13"/>
      <c r="G24" s="5"/>
      <c r="H24" s="29"/>
      <c r="J24" s="5"/>
      <c r="L24" s="4"/>
    </row>
    <row r="25" spans="1:18">
      <c r="A25" s="246">
        <v>2015</v>
      </c>
      <c r="B25" s="247">
        <f>B24+C25</f>
        <v>245336.89856448775</v>
      </c>
      <c r="C25" s="6">
        <v>58100</v>
      </c>
      <c r="D25" s="82"/>
      <c r="E25" s="28"/>
      <c r="F25" s="13"/>
      <c r="G25" s="5"/>
      <c r="H25" s="29"/>
      <c r="J25" s="5"/>
      <c r="L25" s="4"/>
    </row>
    <row r="26" spans="1:18">
      <c r="A26" s="236"/>
      <c r="B26" s="243"/>
      <c r="C26" s="243"/>
      <c r="D26" s="82"/>
      <c r="E26" s="28"/>
      <c r="F26" s="13"/>
      <c r="G26" s="5"/>
      <c r="H26" s="29"/>
      <c r="J26" s="5"/>
      <c r="L26" s="4"/>
    </row>
    <row r="27" spans="1:18" ht="61.15" customHeight="1">
      <c r="A27" s="314" t="s">
        <v>188</v>
      </c>
      <c r="B27" s="314"/>
      <c r="C27" s="314"/>
      <c r="D27" s="314"/>
      <c r="E27" s="248"/>
      <c r="F27" s="248"/>
      <c r="G27" s="248"/>
    </row>
    <row r="28" spans="1:18" ht="15" customHeight="1">
      <c r="A28" s="249"/>
      <c r="B28" s="249"/>
      <c r="C28" s="249"/>
      <c r="D28" s="249"/>
      <c r="E28" s="250"/>
      <c r="F28" s="248"/>
      <c r="G28" s="248"/>
    </row>
    <row r="29" spans="1:18" ht="15" customHeight="1">
      <c r="A29" s="251"/>
      <c r="B29" s="252"/>
      <c r="C29" s="249"/>
      <c r="D29" s="249"/>
      <c r="E29" s="248"/>
      <c r="F29" s="248"/>
      <c r="G29" s="248"/>
    </row>
    <row r="30" spans="1:18" ht="15" customHeight="1">
      <c r="A30" s="251"/>
      <c r="B30" s="249"/>
      <c r="C30" s="249"/>
      <c r="D30" s="249"/>
      <c r="E30" s="248"/>
      <c r="F30" s="248"/>
      <c r="G30" s="248"/>
    </row>
    <row r="31" spans="1:18">
      <c r="A31" s="249"/>
      <c r="B31" s="253"/>
      <c r="C31" s="253"/>
      <c r="D31" s="254"/>
      <c r="E31" s="250"/>
      <c r="F31" s="248"/>
      <c r="G31" s="248"/>
    </row>
    <row r="32" spans="1:18">
      <c r="A32" s="249"/>
      <c r="B32" s="315"/>
      <c r="C32" s="315"/>
      <c r="D32" s="315"/>
      <c r="E32" s="248"/>
      <c r="F32" s="248"/>
      <c r="G32" s="248"/>
    </row>
    <row r="33" spans="1:18">
      <c r="A33" s="249"/>
      <c r="B33" s="244"/>
      <c r="C33" s="255"/>
      <c r="D33" s="255"/>
      <c r="E33" s="248"/>
      <c r="F33" s="248"/>
      <c r="G33" s="248"/>
    </row>
    <row r="34" spans="1:18">
      <c r="A34" s="244"/>
      <c r="B34" s="85"/>
      <c r="C34" s="10"/>
      <c r="D34" s="10"/>
      <c r="E34" s="256"/>
    </row>
    <row r="35" spans="1:18">
      <c r="A35" s="244"/>
      <c r="B35" s="85"/>
      <c r="C35" s="10"/>
      <c r="D35" s="10"/>
    </row>
    <row r="36" spans="1:18">
      <c r="A36" s="244"/>
      <c r="B36" s="85"/>
      <c r="C36" s="10"/>
      <c r="D36" s="10"/>
    </row>
    <row r="37" spans="1:18">
      <c r="A37" s="244"/>
      <c r="B37" s="85"/>
      <c r="C37" s="10"/>
      <c r="D37" s="10"/>
    </row>
    <row r="38" spans="1:18">
      <c r="A38" s="244"/>
      <c r="B38" s="85"/>
      <c r="C38" s="10"/>
      <c r="D38" s="10"/>
    </row>
    <row r="39" spans="1:18" s="9" customFormat="1">
      <c r="A39" s="244"/>
      <c r="B39" s="10"/>
      <c r="C39" s="10"/>
      <c r="D39" s="10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s="9" customFormat="1">
      <c r="A40" s="244"/>
      <c r="B40" s="10"/>
      <c r="C40" s="10"/>
      <c r="D40" s="1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s="9" customFormat="1">
      <c r="A41" s="244"/>
      <c r="B41" s="10"/>
      <c r="C41" s="10"/>
      <c r="D41" s="10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s="9" customFormat="1">
      <c r="A42" s="244"/>
      <c r="B42" s="10"/>
      <c r="C42" s="10"/>
      <c r="D42" s="10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s="9" customFormat="1">
      <c r="A43" s="244"/>
      <c r="B43" s="10"/>
      <c r="C43" s="10"/>
      <c r="D43" s="10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s="9" customFormat="1">
      <c r="A44" s="244"/>
      <c r="B44" s="10"/>
      <c r="C44" s="10"/>
      <c r="D44" s="10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s="9" customFormat="1">
      <c r="A45" s="244"/>
      <c r="B45" s="10"/>
      <c r="C45" s="10"/>
      <c r="D45" s="10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9" customFormat="1">
      <c r="A46" s="244"/>
      <c r="B46" s="10"/>
      <c r="C46" s="10"/>
      <c r="D46" s="10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mergeCells count="3">
    <mergeCell ref="B4:C4"/>
    <mergeCell ref="A27:D27"/>
    <mergeCell ref="B32:D32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2"/>
  <sheetViews>
    <sheetView zoomScaleNormal="100" workbookViewId="0"/>
  </sheetViews>
  <sheetFormatPr defaultColWidth="9.140625" defaultRowHeight="12.75"/>
  <cols>
    <col min="1" max="1" width="7.42578125" style="50" customWidth="1"/>
    <col min="2" max="2" width="9.42578125" style="40" customWidth="1"/>
    <col min="3" max="3" width="8.42578125" style="40" customWidth="1"/>
    <col min="4" max="4" width="10" style="40" customWidth="1"/>
    <col min="5" max="5" width="8" style="40" customWidth="1"/>
    <col min="6" max="7" width="9.5703125" style="40" customWidth="1"/>
    <col min="8" max="8" width="9.42578125" style="40" customWidth="1"/>
    <col min="9" max="9" width="9.140625" style="40"/>
    <col min="10" max="10" width="9.7109375" style="40" customWidth="1"/>
    <col min="11" max="11" width="9.5703125" style="40" customWidth="1"/>
    <col min="12" max="12" width="10.28515625" style="40" customWidth="1"/>
    <col min="13" max="13" width="9.42578125" style="40" customWidth="1"/>
    <col min="14" max="16384" width="9.140625" style="40"/>
  </cols>
  <sheetData>
    <row r="1" spans="1:44">
      <c r="A1" s="38" t="s">
        <v>30</v>
      </c>
      <c r="B1" s="39"/>
      <c r="C1" s="39"/>
      <c r="D1" s="39"/>
      <c r="F1" s="39"/>
      <c r="G1" s="39"/>
      <c r="H1" s="39"/>
      <c r="K1" s="39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63"/>
      <c r="AN1" s="63"/>
      <c r="AO1" s="63"/>
      <c r="AP1" s="63"/>
      <c r="AQ1" s="63"/>
      <c r="AR1" s="63"/>
    </row>
    <row r="2" spans="1:44" s="43" customFormat="1">
      <c r="A2" s="42"/>
      <c r="M2" s="41"/>
      <c r="N2" s="66"/>
      <c r="O2" s="66"/>
      <c r="P2" s="66"/>
      <c r="Q2" s="66"/>
      <c r="R2" s="66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54"/>
      <c r="AN2" s="54"/>
      <c r="AO2" s="54"/>
      <c r="AP2" s="54"/>
      <c r="AQ2" s="54"/>
      <c r="AR2" s="54"/>
    </row>
    <row r="3" spans="1:44" s="46" customFormat="1" ht="25.5">
      <c r="A3" s="44" t="s">
        <v>0</v>
      </c>
      <c r="B3" s="86" t="s">
        <v>7</v>
      </c>
      <c r="C3" s="86" t="s">
        <v>4</v>
      </c>
      <c r="D3" s="86" t="s">
        <v>14</v>
      </c>
      <c r="E3" s="86" t="s">
        <v>6</v>
      </c>
      <c r="F3" s="86" t="s">
        <v>8</v>
      </c>
      <c r="G3" s="86" t="s">
        <v>16</v>
      </c>
      <c r="H3" s="87" t="s">
        <v>15</v>
      </c>
      <c r="I3" s="86" t="s">
        <v>23</v>
      </c>
      <c r="J3" s="86" t="s">
        <v>9</v>
      </c>
      <c r="K3" s="86" t="s">
        <v>10</v>
      </c>
      <c r="L3" s="45"/>
      <c r="N3" s="227"/>
      <c r="O3" s="228"/>
      <c r="P3" s="66"/>
      <c r="Q3" s="66"/>
      <c r="R3" s="66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5"/>
      <c r="AN3" s="45"/>
      <c r="AO3" s="45"/>
      <c r="AP3" s="45"/>
      <c r="AQ3" s="45"/>
      <c r="AR3" s="45"/>
    </row>
    <row r="4" spans="1:44" s="43" customFormat="1">
      <c r="A4" s="42"/>
      <c r="B4" s="316" t="s">
        <v>17</v>
      </c>
      <c r="C4" s="316"/>
      <c r="D4" s="316"/>
      <c r="E4" s="316"/>
      <c r="F4" s="316"/>
      <c r="G4" s="316"/>
      <c r="H4" s="316"/>
      <c r="I4" s="316"/>
      <c r="J4" s="316"/>
      <c r="K4" s="316"/>
      <c r="L4" s="47"/>
      <c r="N4" s="66"/>
      <c r="O4" s="228"/>
      <c r="P4" s="66"/>
      <c r="Q4" s="66"/>
      <c r="R4" s="66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54"/>
      <c r="AN4" s="54"/>
      <c r="AO4" s="54"/>
      <c r="AP4" s="54"/>
      <c r="AQ4" s="54"/>
      <c r="AR4" s="54"/>
    </row>
    <row r="5" spans="1:44" s="43" customFormat="1">
      <c r="A5" s="42"/>
      <c r="B5" s="88"/>
      <c r="C5" s="88"/>
      <c r="D5" s="88"/>
      <c r="E5" s="88"/>
      <c r="F5" s="88"/>
      <c r="G5" s="88"/>
      <c r="H5" s="88"/>
      <c r="I5" s="88"/>
      <c r="J5" s="88"/>
      <c r="K5" s="88"/>
      <c r="L5" s="48"/>
      <c r="N5" s="66"/>
      <c r="O5" s="66"/>
      <c r="P5" s="66"/>
      <c r="Q5" s="66"/>
      <c r="R5" s="66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54"/>
      <c r="AN5" s="54"/>
      <c r="AO5" s="54"/>
      <c r="AP5" s="54"/>
      <c r="AQ5" s="54"/>
      <c r="AR5" s="54"/>
    </row>
    <row r="6" spans="1:44">
      <c r="A6" s="50">
        <v>2000</v>
      </c>
      <c r="B6" s="65">
        <v>76</v>
      </c>
      <c r="C6" s="66">
        <v>19</v>
      </c>
      <c r="D6" s="67">
        <v>19</v>
      </c>
      <c r="E6" s="68">
        <v>330.2</v>
      </c>
      <c r="F6" s="68">
        <v>0</v>
      </c>
      <c r="G6" s="68">
        <v>0</v>
      </c>
      <c r="H6" s="68">
        <v>0</v>
      </c>
      <c r="I6" s="89">
        <v>29.2</v>
      </c>
      <c r="J6" s="49">
        <f>K6-SUM(B6:I6)</f>
        <v>776.20699999999977</v>
      </c>
      <c r="K6" s="5">
        <v>1249.6069999999997</v>
      </c>
      <c r="N6" s="229"/>
      <c r="O6" s="66"/>
      <c r="P6" s="66"/>
      <c r="Q6" s="66"/>
      <c r="R6" s="66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63"/>
      <c r="AN6" s="63"/>
      <c r="AO6" s="63"/>
      <c r="AP6" s="63"/>
      <c r="AQ6" s="63"/>
      <c r="AR6" s="63"/>
    </row>
    <row r="7" spans="1:44">
      <c r="A7" s="50">
        <v>2001</v>
      </c>
      <c r="B7" s="66">
        <v>186</v>
      </c>
      <c r="C7" s="68">
        <v>30</v>
      </c>
      <c r="D7" s="69">
        <v>20</v>
      </c>
      <c r="E7" s="68">
        <v>452.8</v>
      </c>
      <c r="F7" s="68">
        <v>0</v>
      </c>
      <c r="G7" s="68">
        <v>0</v>
      </c>
      <c r="H7" s="68">
        <v>0</v>
      </c>
      <c r="I7" s="89">
        <v>33.6</v>
      </c>
      <c r="J7" s="49">
        <f t="shared" ref="J7:J19" si="0">K7-SUM(B7:I7)</f>
        <v>846.9</v>
      </c>
      <c r="K7" s="5">
        <v>1569.3</v>
      </c>
      <c r="N7" s="229"/>
      <c r="O7" s="66"/>
      <c r="P7" s="66"/>
      <c r="Q7" s="66"/>
      <c r="R7" s="66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63"/>
      <c r="AN7" s="63"/>
      <c r="AO7" s="63"/>
      <c r="AP7" s="63"/>
      <c r="AQ7" s="63"/>
      <c r="AR7" s="63"/>
    </row>
    <row r="8" spans="1:44">
      <c r="A8" s="50">
        <v>2002</v>
      </c>
      <c r="B8" s="69">
        <v>296</v>
      </c>
      <c r="C8" s="68">
        <v>45</v>
      </c>
      <c r="D8" s="69">
        <v>22</v>
      </c>
      <c r="E8" s="68">
        <v>636.80000000000007</v>
      </c>
      <c r="F8" s="68">
        <v>28</v>
      </c>
      <c r="G8" s="68">
        <v>0</v>
      </c>
      <c r="H8" s="68">
        <v>0</v>
      </c>
      <c r="I8" s="89">
        <v>39.1</v>
      </c>
      <c r="J8" s="49">
        <f t="shared" si="0"/>
        <v>945.452</v>
      </c>
      <c r="K8" s="5">
        <v>2012.3520000000001</v>
      </c>
      <c r="N8" s="229"/>
      <c r="O8" s="66"/>
      <c r="P8" s="66"/>
      <c r="Q8" s="66"/>
      <c r="R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63"/>
      <c r="AN8" s="63"/>
      <c r="AO8" s="63"/>
      <c r="AP8" s="63"/>
      <c r="AQ8" s="63"/>
      <c r="AR8" s="63"/>
    </row>
    <row r="9" spans="1:44">
      <c r="A9" s="50">
        <v>2003</v>
      </c>
      <c r="B9" s="69">
        <v>435</v>
      </c>
      <c r="C9" s="68">
        <v>55</v>
      </c>
      <c r="D9" s="69">
        <v>26</v>
      </c>
      <c r="E9" s="68">
        <v>859.6</v>
      </c>
      <c r="F9" s="68">
        <v>73</v>
      </c>
      <c r="G9" s="68">
        <v>11.5</v>
      </c>
      <c r="H9" s="68">
        <v>0</v>
      </c>
      <c r="I9" s="89">
        <v>45.6</v>
      </c>
      <c r="J9" s="49">
        <f t="shared" si="0"/>
        <v>1069.7090000000003</v>
      </c>
      <c r="K9" s="5">
        <v>2575.4090000000001</v>
      </c>
      <c r="N9" s="229"/>
      <c r="O9" s="66"/>
      <c r="P9" s="66"/>
      <c r="Q9" s="66"/>
      <c r="R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63"/>
      <c r="AN9" s="63"/>
      <c r="AO9" s="63"/>
      <c r="AP9" s="63"/>
      <c r="AQ9" s="63"/>
      <c r="AR9" s="63"/>
    </row>
    <row r="10" spans="1:44">
      <c r="A10" s="50">
        <v>2004</v>
      </c>
      <c r="B10" s="69">
        <v>1105</v>
      </c>
      <c r="C10" s="68">
        <v>64</v>
      </c>
      <c r="D10" s="69">
        <v>30.7</v>
      </c>
      <c r="E10" s="68">
        <v>1132</v>
      </c>
      <c r="F10" s="68">
        <v>131</v>
      </c>
      <c r="G10" s="68">
        <v>24.1</v>
      </c>
      <c r="H10" s="68">
        <v>26</v>
      </c>
      <c r="I10" s="89">
        <v>52.300000000000004</v>
      </c>
      <c r="J10" s="49">
        <f t="shared" si="0"/>
        <v>1132.9089999999997</v>
      </c>
      <c r="K10" s="5">
        <v>3698.0089999999996</v>
      </c>
      <c r="N10" s="229"/>
      <c r="O10" s="66"/>
      <c r="P10" s="66"/>
      <c r="Q10" s="66"/>
      <c r="R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63"/>
      <c r="AN10" s="63"/>
      <c r="AO10" s="63"/>
      <c r="AP10" s="63"/>
      <c r="AQ10" s="63"/>
      <c r="AR10" s="63"/>
    </row>
    <row r="11" spans="1:44">
      <c r="A11" s="50">
        <v>2005</v>
      </c>
      <c r="B11" s="69">
        <v>2056</v>
      </c>
      <c r="C11" s="68">
        <v>68</v>
      </c>
      <c r="D11" s="69">
        <v>37.5</v>
      </c>
      <c r="E11" s="68">
        <v>1421.9</v>
      </c>
      <c r="F11" s="68">
        <v>172</v>
      </c>
      <c r="G11" s="68">
        <v>50.4</v>
      </c>
      <c r="H11" s="68">
        <v>33</v>
      </c>
      <c r="I11" s="89">
        <v>60.6</v>
      </c>
      <c r="J11" s="49">
        <f t="shared" si="0"/>
        <v>1149.0089999999996</v>
      </c>
      <c r="K11" s="5">
        <v>5048.4089999999997</v>
      </c>
      <c r="N11" s="229"/>
      <c r="O11" s="66"/>
      <c r="P11" s="66"/>
      <c r="Q11" s="66"/>
      <c r="R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63"/>
      <c r="AN11" s="63"/>
      <c r="AO11" s="63"/>
      <c r="AP11" s="63"/>
      <c r="AQ11" s="63"/>
      <c r="AR11" s="63"/>
    </row>
    <row r="12" spans="1:44">
      <c r="A12" s="50">
        <v>2006</v>
      </c>
      <c r="B12" s="69">
        <v>2899</v>
      </c>
      <c r="C12" s="68">
        <v>79.900000000000006</v>
      </c>
      <c r="D12" s="69">
        <v>50</v>
      </c>
      <c r="E12" s="68">
        <v>1708.5</v>
      </c>
      <c r="F12" s="68">
        <v>275</v>
      </c>
      <c r="G12" s="68">
        <v>154.30000000000001</v>
      </c>
      <c r="H12" s="68">
        <v>43.9</v>
      </c>
      <c r="I12" s="89">
        <v>70.3</v>
      </c>
      <c r="J12" s="49">
        <f t="shared" si="0"/>
        <v>1337.6229999999996</v>
      </c>
      <c r="K12" s="5">
        <v>6618.5229999999992</v>
      </c>
      <c r="N12" s="229"/>
      <c r="O12" s="66"/>
      <c r="P12" s="66"/>
      <c r="Q12" s="66"/>
      <c r="R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63"/>
      <c r="AN12" s="63"/>
      <c r="AO12" s="63"/>
      <c r="AP12" s="63"/>
      <c r="AQ12" s="63"/>
      <c r="AR12" s="63"/>
    </row>
    <row r="13" spans="1:44">
      <c r="A13" s="52">
        <v>2007</v>
      </c>
      <c r="B13" s="69">
        <v>4170</v>
      </c>
      <c r="C13" s="68">
        <v>99.9</v>
      </c>
      <c r="D13" s="69">
        <v>120.2</v>
      </c>
      <c r="E13" s="68">
        <v>1918.9</v>
      </c>
      <c r="F13" s="68">
        <v>427</v>
      </c>
      <c r="G13" s="68">
        <v>739.2</v>
      </c>
      <c r="H13" s="68">
        <v>81.5</v>
      </c>
      <c r="I13" s="68">
        <v>82.5</v>
      </c>
      <c r="J13" s="49">
        <f t="shared" si="0"/>
        <v>1651.7581099999998</v>
      </c>
      <c r="K13" s="5">
        <v>9290.9581099999996</v>
      </c>
      <c r="N13" s="229"/>
      <c r="O13" s="66"/>
      <c r="P13" s="66"/>
      <c r="Q13" s="66"/>
      <c r="R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63"/>
      <c r="AN13" s="63"/>
      <c r="AO13" s="63"/>
      <c r="AP13" s="63"/>
      <c r="AQ13" s="63"/>
      <c r="AR13" s="63"/>
    </row>
    <row r="14" spans="1:44">
      <c r="A14" s="52">
        <v>2008</v>
      </c>
      <c r="B14" s="69">
        <v>6120</v>
      </c>
      <c r="C14" s="68">
        <v>139.9</v>
      </c>
      <c r="D14" s="69">
        <v>458.3</v>
      </c>
      <c r="E14" s="68">
        <v>2144.1999999999998</v>
      </c>
      <c r="F14" s="68">
        <v>738</v>
      </c>
      <c r="G14" s="68">
        <v>3635.1</v>
      </c>
      <c r="H14" s="68">
        <v>185.9</v>
      </c>
      <c r="I14" s="68">
        <v>104.5</v>
      </c>
      <c r="J14" s="49">
        <f t="shared" si="0"/>
        <v>2537.1581099999985</v>
      </c>
      <c r="K14" s="5">
        <v>16063.058109999998</v>
      </c>
      <c r="N14" s="229"/>
      <c r="O14" s="66"/>
      <c r="P14" s="66"/>
      <c r="Q14" s="66"/>
      <c r="R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63"/>
      <c r="AN14" s="63"/>
      <c r="AO14" s="63"/>
      <c r="AP14" s="63"/>
      <c r="AQ14" s="63"/>
      <c r="AR14" s="63"/>
    </row>
    <row r="15" spans="1:44">
      <c r="A15" s="53">
        <v>2009</v>
      </c>
      <c r="B15" s="69">
        <v>10566</v>
      </c>
      <c r="C15" s="68">
        <v>299.90000000000003</v>
      </c>
      <c r="D15" s="69">
        <v>1181.3</v>
      </c>
      <c r="E15" s="68">
        <v>2627.2000000000003</v>
      </c>
      <c r="F15" s="68">
        <v>1172</v>
      </c>
      <c r="G15" s="68">
        <v>3698.1</v>
      </c>
      <c r="H15" s="68">
        <v>377.2</v>
      </c>
      <c r="I15" s="68">
        <v>187.6</v>
      </c>
      <c r="J15" s="49">
        <f t="shared" si="0"/>
        <v>4155.5081099999952</v>
      </c>
      <c r="K15" s="10">
        <v>24264.808109999994</v>
      </c>
      <c r="N15" s="229"/>
      <c r="O15" s="66"/>
      <c r="P15" s="66"/>
      <c r="Q15" s="66"/>
      <c r="R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63"/>
      <c r="AN15" s="63"/>
      <c r="AO15" s="63"/>
      <c r="AP15" s="63"/>
      <c r="AQ15" s="63"/>
      <c r="AR15" s="63"/>
    </row>
    <row r="16" spans="1:44">
      <c r="A16" s="53">
        <v>2010</v>
      </c>
      <c r="B16" s="69">
        <v>17554</v>
      </c>
      <c r="C16" s="68">
        <v>799.9</v>
      </c>
      <c r="D16" s="69">
        <v>3502.3</v>
      </c>
      <c r="E16" s="68">
        <v>3618.1</v>
      </c>
      <c r="F16" s="68">
        <v>2022</v>
      </c>
      <c r="G16" s="68">
        <v>4109.7</v>
      </c>
      <c r="H16" s="68">
        <v>1194.3</v>
      </c>
      <c r="I16" s="68">
        <v>570.9</v>
      </c>
      <c r="J16" s="49">
        <f t="shared" si="0"/>
        <v>7958.6081099999938</v>
      </c>
      <c r="K16" s="15">
        <v>41329.808109999998</v>
      </c>
      <c r="N16" s="229"/>
      <c r="O16" s="66"/>
      <c r="P16" s="66"/>
      <c r="Q16" s="66"/>
      <c r="R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63"/>
      <c r="AN16" s="63"/>
      <c r="AO16" s="63"/>
      <c r="AP16" s="63"/>
      <c r="AQ16" s="63"/>
      <c r="AR16" s="63"/>
    </row>
    <row r="17" spans="1:44">
      <c r="A17" s="53">
        <v>2011</v>
      </c>
      <c r="B17" s="70">
        <v>25039</v>
      </c>
      <c r="C17" s="70">
        <v>3299.9</v>
      </c>
      <c r="D17" s="71">
        <v>12802.9</v>
      </c>
      <c r="E17" s="70">
        <v>4914</v>
      </c>
      <c r="F17" s="70">
        <v>3910</v>
      </c>
      <c r="G17" s="70">
        <v>4471.9000000000005</v>
      </c>
      <c r="H17" s="70">
        <v>2953.4</v>
      </c>
      <c r="I17" s="51">
        <v>1376.8</v>
      </c>
      <c r="J17" s="49">
        <f t="shared" si="0"/>
        <v>12449.737298958658</v>
      </c>
      <c r="K17" s="15">
        <v>71217.637298958667</v>
      </c>
      <c r="N17" s="229"/>
      <c r="O17" s="66"/>
      <c r="P17" s="66"/>
      <c r="Q17" s="66"/>
      <c r="R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63"/>
      <c r="AN17" s="63"/>
      <c r="AO17" s="63"/>
      <c r="AP17" s="63"/>
      <c r="AQ17" s="63"/>
      <c r="AR17" s="63"/>
    </row>
    <row r="18" spans="1:44">
      <c r="A18" s="53">
        <v>2012</v>
      </c>
      <c r="B18" s="70">
        <v>32643</v>
      </c>
      <c r="C18" s="70">
        <v>7000</v>
      </c>
      <c r="D18" s="71">
        <v>16139</v>
      </c>
      <c r="E18" s="70">
        <v>6743</v>
      </c>
      <c r="F18" s="70">
        <v>7271</v>
      </c>
      <c r="G18" s="70">
        <v>4684.9000000000005</v>
      </c>
      <c r="H18" s="70">
        <v>4019</v>
      </c>
      <c r="I18" s="51">
        <v>2407</v>
      </c>
      <c r="J18" s="49">
        <f t="shared" si="0"/>
        <v>21168.870439549268</v>
      </c>
      <c r="K18" s="15">
        <v>102075.77043954926</v>
      </c>
      <c r="N18" s="229"/>
      <c r="O18" s="66"/>
      <c r="P18" s="66"/>
      <c r="Q18" s="66"/>
      <c r="R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63"/>
      <c r="AN18" s="63"/>
      <c r="AO18" s="63"/>
      <c r="AP18" s="63"/>
      <c r="AQ18" s="63"/>
      <c r="AR18" s="63"/>
    </row>
    <row r="19" spans="1:44">
      <c r="A19" s="90">
        <v>2013</v>
      </c>
      <c r="B19" s="72">
        <v>35948</v>
      </c>
      <c r="C19" s="72">
        <v>18300</v>
      </c>
      <c r="D19" s="72">
        <v>17600</v>
      </c>
      <c r="E19" s="72">
        <v>13643</v>
      </c>
      <c r="F19" s="72">
        <v>12022</v>
      </c>
      <c r="G19" s="72">
        <v>4827.9000000000005</v>
      </c>
      <c r="H19" s="72">
        <v>4632</v>
      </c>
      <c r="I19" s="72">
        <v>3255</v>
      </c>
      <c r="J19" s="64">
        <f t="shared" si="0"/>
        <v>29408.99856448776</v>
      </c>
      <c r="K19" s="14">
        <v>139636.89856448775</v>
      </c>
      <c r="N19" s="229"/>
      <c r="O19" s="66"/>
      <c r="P19" s="66"/>
      <c r="Q19" s="66"/>
      <c r="R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63"/>
      <c r="AN19" s="63"/>
      <c r="AO19" s="63"/>
      <c r="AP19" s="63"/>
      <c r="AQ19" s="63"/>
      <c r="AR19" s="63"/>
    </row>
    <row r="20" spans="1:44">
      <c r="B20" s="69"/>
      <c r="C20" s="69"/>
      <c r="D20" s="69"/>
      <c r="E20" s="69"/>
      <c r="F20" s="69"/>
      <c r="G20" s="69"/>
      <c r="H20" s="69"/>
      <c r="I20" s="69"/>
      <c r="J20" s="69"/>
      <c r="K20" s="91"/>
      <c r="N20" s="66"/>
      <c r="O20" s="66"/>
      <c r="P20" s="66"/>
      <c r="Q20" s="66"/>
      <c r="R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63"/>
      <c r="AN20" s="63"/>
      <c r="AO20" s="63"/>
      <c r="AP20" s="63"/>
      <c r="AQ20" s="63"/>
      <c r="AR20" s="63"/>
    </row>
    <row r="21" spans="1:44" ht="42.6" customHeight="1">
      <c r="A21" s="317" t="s">
        <v>34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55"/>
      <c r="M21" s="56"/>
      <c r="N21" s="66"/>
      <c r="O21" s="66"/>
      <c r="P21" s="66"/>
      <c r="Q21" s="66"/>
      <c r="R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63"/>
      <c r="AN21" s="63"/>
      <c r="AO21" s="63"/>
      <c r="AP21" s="63"/>
      <c r="AQ21" s="63"/>
      <c r="AR21" s="63"/>
    </row>
    <row r="22" spans="1:44">
      <c r="A22" s="57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44" ht="14.2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56"/>
      <c r="N23" s="56"/>
      <c r="O23" s="58"/>
    </row>
    <row r="24" spans="1:44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56"/>
      <c r="M24" s="56"/>
      <c r="N24" s="56"/>
      <c r="O24" s="58"/>
    </row>
    <row r="25" spans="1:44">
      <c r="A25" s="61"/>
      <c r="B25" s="60"/>
      <c r="C25" s="60"/>
      <c r="D25" s="60"/>
      <c r="E25" s="60"/>
      <c r="F25" s="60"/>
      <c r="G25" s="60"/>
      <c r="H25" s="60"/>
      <c r="I25" s="60"/>
      <c r="J25" s="56"/>
      <c r="K25" s="56"/>
      <c r="L25" s="56"/>
      <c r="M25" s="56"/>
      <c r="N25" s="56"/>
      <c r="O25" s="58"/>
    </row>
    <row r="26" spans="1:44">
      <c r="A26" s="61"/>
      <c r="B26" s="60"/>
      <c r="C26" s="60"/>
      <c r="D26" s="60"/>
      <c r="E26" s="60"/>
      <c r="F26" s="60"/>
      <c r="G26" s="60"/>
      <c r="H26" s="60"/>
      <c r="I26" s="60"/>
      <c r="J26" s="56"/>
      <c r="K26" s="56"/>
      <c r="L26" s="56"/>
      <c r="M26" s="56"/>
      <c r="N26" s="56"/>
      <c r="O26" s="58"/>
    </row>
    <row r="27" spans="1:44">
      <c r="A27" s="57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8"/>
    </row>
    <row r="28" spans="1:44" ht="12.75" customHeight="1">
      <c r="A28" s="5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8"/>
    </row>
    <row r="29" spans="1:44">
      <c r="B29" s="62"/>
      <c r="C29" s="62"/>
      <c r="D29" s="62"/>
      <c r="F29" s="62"/>
      <c r="G29" s="62"/>
      <c r="H29" s="62"/>
    </row>
    <row r="30" spans="1:44">
      <c r="B30" s="62"/>
      <c r="C30" s="62"/>
      <c r="D30" s="62"/>
      <c r="F30" s="62"/>
      <c r="G30" s="62"/>
      <c r="H30" s="62"/>
    </row>
    <row r="31" spans="1:44">
      <c r="B31" s="62"/>
      <c r="C31" s="62"/>
      <c r="D31" s="62"/>
      <c r="F31" s="62"/>
      <c r="G31" s="62"/>
      <c r="H31" s="62"/>
    </row>
    <row r="32" spans="1:44">
      <c r="B32" s="62"/>
      <c r="C32" s="62"/>
      <c r="D32" s="62"/>
      <c r="F32" s="62"/>
      <c r="G32" s="62"/>
      <c r="H32" s="62"/>
    </row>
  </sheetData>
  <mergeCells count="2">
    <mergeCell ref="B4:K4"/>
    <mergeCell ref="A21:K21"/>
  </mergeCells>
  <pageMargins left="0.75" right="0.75" top="1" bottom="1" header="0.5" footer="0.5"/>
  <pageSetup scale="80" orientation="portrait" r:id="rId1"/>
  <headerFooter alignWithMargins="0"/>
  <colBreaks count="1" manualBreakCount="1">
    <brk id="11" max="1048575" man="1"/>
  </colBreaks>
  <ignoredErrors>
    <ignoredError sqref="J6:J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/>
  <cols>
    <col min="2" max="2" width="14.42578125" style="223" customWidth="1"/>
  </cols>
  <sheetData>
    <row r="1" spans="1:2">
      <c r="A1" s="1" t="s">
        <v>194</v>
      </c>
    </row>
    <row r="3" spans="1:2" ht="25.5">
      <c r="A3" s="44" t="s">
        <v>0</v>
      </c>
      <c r="B3" s="79" t="s">
        <v>13</v>
      </c>
    </row>
    <row r="4" spans="1:2">
      <c r="A4" s="42"/>
      <c r="B4" s="214" t="s">
        <v>3</v>
      </c>
    </row>
    <row r="5" spans="1:2">
      <c r="A5" s="42"/>
    </row>
    <row r="6" spans="1:2">
      <c r="A6" s="50">
        <v>2000</v>
      </c>
      <c r="B6" s="68">
        <v>0</v>
      </c>
    </row>
    <row r="7" spans="1:2">
      <c r="A7" s="50">
        <v>2001</v>
      </c>
      <c r="B7" s="68">
        <v>0</v>
      </c>
    </row>
    <row r="8" spans="1:2">
      <c r="A8" s="50">
        <v>2002</v>
      </c>
      <c r="B8" s="68">
        <v>28</v>
      </c>
    </row>
    <row r="9" spans="1:2">
      <c r="A9" s="50">
        <v>2003</v>
      </c>
      <c r="B9" s="68">
        <v>73</v>
      </c>
    </row>
    <row r="10" spans="1:2">
      <c r="A10" s="50">
        <v>2004</v>
      </c>
      <c r="B10" s="68">
        <v>131</v>
      </c>
    </row>
    <row r="11" spans="1:2">
      <c r="A11" s="50">
        <v>2005</v>
      </c>
      <c r="B11" s="68">
        <v>172</v>
      </c>
    </row>
    <row r="12" spans="1:2">
      <c r="A12" s="50">
        <v>2006</v>
      </c>
      <c r="B12" s="68">
        <v>275</v>
      </c>
    </row>
    <row r="13" spans="1:2">
      <c r="A13" s="52">
        <v>2007</v>
      </c>
      <c r="B13" s="68">
        <v>427</v>
      </c>
    </row>
    <row r="14" spans="1:2">
      <c r="A14" s="52">
        <v>2008</v>
      </c>
      <c r="B14" s="68">
        <v>738</v>
      </c>
    </row>
    <row r="15" spans="1:2">
      <c r="A15" s="53">
        <v>2009</v>
      </c>
      <c r="B15" s="68">
        <v>1172</v>
      </c>
    </row>
    <row r="16" spans="1:2">
      <c r="A16" s="53">
        <v>2010</v>
      </c>
      <c r="B16" s="68">
        <v>2022</v>
      </c>
    </row>
    <row r="17" spans="1:7">
      <c r="A17" s="53">
        <v>2011</v>
      </c>
      <c r="B17" s="70">
        <v>3910</v>
      </c>
    </row>
    <row r="18" spans="1:7">
      <c r="A18" s="53">
        <v>2012</v>
      </c>
      <c r="B18" s="70">
        <v>7271</v>
      </c>
    </row>
    <row r="19" spans="1:7">
      <c r="A19" s="90">
        <v>2013</v>
      </c>
      <c r="B19" s="72">
        <v>12022</v>
      </c>
    </row>
    <row r="21" spans="1:7" ht="43.5" customHeight="1">
      <c r="A21" s="317" t="s">
        <v>199</v>
      </c>
      <c r="B21" s="318"/>
      <c r="C21" s="318"/>
      <c r="D21" s="318"/>
      <c r="E21" s="318"/>
      <c r="F21" s="318"/>
      <c r="G21" s="318"/>
    </row>
  </sheetData>
  <mergeCells count="1">
    <mergeCell ref="A21:G21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/>
  <cols>
    <col min="2" max="2" width="14.42578125" style="223" customWidth="1"/>
  </cols>
  <sheetData>
    <row r="1" spans="1:2">
      <c r="A1" s="1" t="s">
        <v>196</v>
      </c>
    </row>
    <row r="3" spans="1:2" ht="25.5">
      <c r="A3" s="44" t="s">
        <v>0</v>
      </c>
      <c r="B3" s="79" t="s">
        <v>13</v>
      </c>
    </row>
    <row r="4" spans="1:2">
      <c r="A4" s="42"/>
      <c r="B4" s="214" t="s">
        <v>3</v>
      </c>
    </row>
    <row r="5" spans="1:2">
      <c r="A5" s="42"/>
    </row>
    <row r="6" spans="1:2">
      <c r="A6" s="50">
        <v>2000</v>
      </c>
      <c r="B6" s="66">
        <v>19</v>
      </c>
    </row>
    <row r="7" spans="1:2">
      <c r="A7" s="50">
        <v>2001</v>
      </c>
      <c r="B7" s="68">
        <v>30</v>
      </c>
    </row>
    <row r="8" spans="1:2">
      <c r="A8" s="50">
        <v>2002</v>
      </c>
      <c r="B8" s="68">
        <v>45</v>
      </c>
    </row>
    <row r="9" spans="1:2">
      <c r="A9" s="50">
        <v>2003</v>
      </c>
      <c r="B9" s="68">
        <v>55</v>
      </c>
    </row>
    <row r="10" spans="1:2">
      <c r="A10" s="50">
        <v>2004</v>
      </c>
      <c r="B10" s="68">
        <v>64</v>
      </c>
    </row>
    <row r="11" spans="1:2">
      <c r="A11" s="50">
        <v>2005</v>
      </c>
      <c r="B11" s="68">
        <v>68</v>
      </c>
    </row>
    <row r="12" spans="1:2">
      <c r="A12" s="50">
        <v>2006</v>
      </c>
      <c r="B12" s="68">
        <v>79.900000000000006</v>
      </c>
    </row>
    <row r="13" spans="1:2">
      <c r="A13" s="52">
        <v>2007</v>
      </c>
      <c r="B13" s="68">
        <v>99.9</v>
      </c>
    </row>
    <row r="14" spans="1:2">
      <c r="A14" s="52">
        <v>2008</v>
      </c>
      <c r="B14" s="68">
        <v>139.9</v>
      </c>
    </row>
    <row r="15" spans="1:2">
      <c r="A15" s="53">
        <v>2009</v>
      </c>
      <c r="B15" s="68">
        <v>299.90000000000003</v>
      </c>
    </row>
    <row r="16" spans="1:2">
      <c r="A16" s="53">
        <v>2010</v>
      </c>
      <c r="B16" s="68">
        <v>799.9</v>
      </c>
    </row>
    <row r="17" spans="1:7">
      <c r="A17" s="53">
        <v>2011</v>
      </c>
      <c r="B17" s="70">
        <v>3299.9</v>
      </c>
    </row>
    <row r="18" spans="1:7">
      <c r="A18" s="53">
        <v>2012</v>
      </c>
      <c r="B18" s="70">
        <v>7000</v>
      </c>
    </row>
    <row r="19" spans="1:7">
      <c r="A19" s="90">
        <v>2013</v>
      </c>
      <c r="B19" s="72">
        <v>18300</v>
      </c>
    </row>
    <row r="21" spans="1:7">
      <c r="A21" s="317" t="s">
        <v>33</v>
      </c>
      <c r="B21" s="318"/>
      <c r="C21" s="318"/>
      <c r="D21" s="318"/>
      <c r="E21" s="318"/>
      <c r="F21" s="318"/>
      <c r="G21" s="318"/>
    </row>
  </sheetData>
  <mergeCells count="1">
    <mergeCell ref="A21:G21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/>
  <cols>
    <col min="2" max="2" width="14.42578125" style="223" customWidth="1"/>
  </cols>
  <sheetData>
    <row r="1" spans="1:2">
      <c r="A1" s="1" t="s">
        <v>181</v>
      </c>
    </row>
    <row r="3" spans="1:2" ht="25.5">
      <c r="A3" s="44" t="s">
        <v>0</v>
      </c>
      <c r="B3" s="79" t="s">
        <v>13</v>
      </c>
    </row>
    <row r="4" spans="1:2">
      <c r="A4" s="42"/>
      <c r="B4" s="214" t="s">
        <v>3</v>
      </c>
    </row>
    <row r="5" spans="1:2">
      <c r="A5" s="42"/>
    </row>
    <row r="6" spans="1:2">
      <c r="A6" s="50">
        <v>2000</v>
      </c>
      <c r="B6" s="29">
        <v>1</v>
      </c>
    </row>
    <row r="7" spans="1:2">
      <c r="A7" s="50">
        <v>2001</v>
      </c>
      <c r="B7" s="29">
        <v>2</v>
      </c>
    </row>
    <row r="8" spans="1:2">
      <c r="A8" s="50">
        <v>2002</v>
      </c>
      <c r="B8" s="29">
        <v>3.5</v>
      </c>
    </row>
    <row r="9" spans="1:2">
      <c r="A9" s="50">
        <v>2003</v>
      </c>
      <c r="B9" s="29">
        <v>6</v>
      </c>
    </row>
    <row r="10" spans="1:2">
      <c r="A10" s="50">
        <v>2004</v>
      </c>
      <c r="B10" s="29">
        <v>10</v>
      </c>
    </row>
    <row r="11" spans="1:2">
      <c r="A11" s="50">
        <v>2005</v>
      </c>
      <c r="B11" s="29">
        <v>18</v>
      </c>
    </row>
    <row r="12" spans="1:2">
      <c r="A12" s="50">
        <v>2006</v>
      </c>
      <c r="B12" s="29">
        <v>30</v>
      </c>
    </row>
    <row r="13" spans="1:2">
      <c r="A13" s="52">
        <v>2007</v>
      </c>
      <c r="B13" s="29">
        <v>31</v>
      </c>
    </row>
    <row r="14" spans="1:2">
      <c r="A14" s="52">
        <v>2008</v>
      </c>
      <c r="B14" s="29">
        <v>71</v>
      </c>
    </row>
    <row r="15" spans="1:2">
      <c r="A15" s="53">
        <v>2009</v>
      </c>
      <c r="B15" s="29">
        <v>101</v>
      </c>
    </row>
    <row r="16" spans="1:2">
      <c r="A16" s="53">
        <v>2010</v>
      </c>
      <c r="B16" s="225">
        <v>161</v>
      </c>
    </row>
    <row r="17" spans="1:7">
      <c r="A17" s="53">
        <v>2011</v>
      </c>
      <c r="B17" s="29">
        <v>481.48</v>
      </c>
    </row>
    <row r="18" spans="1:7">
      <c r="A18" s="53">
        <v>2012</v>
      </c>
      <c r="B18" s="29">
        <v>1176.25</v>
      </c>
    </row>
    <row r="19" spans="1:7">
      <c r="A19" s="90">
        <v>2013</v>
      </c>
      <c r="B19" s="224">
        <v>2291.25</v>
      </c>
    </row>
    <row r="21" spans="1:7" ht="42.6" customHeight="1">
      <c r="A21" s="317" t="s">
        <v>182</v>
      </c>
      <c r="B21" s="318"/>
      <c r="C21" s="318"/>
      <c r="D21" s="318"/>
      <c r="E21" s="318"/>
      <c r="F21" s="318"/>
      <c r="G21" s="318"/>
    </row>
  </sheetData>
  <mergeCells count="1">
    <mergeCell ref="A21:G21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RowHeight="12.75"/>
  <cols>
    <col min="2" max="2" width="14.42578125" style="223" customWidth="1"/>
  </cols>
  <sheetData>
    <row r="1" spans="1:2">
      <c r="A1" s="1" t="s">
        <v>197</v>
      </c>
    </row>
    <row r="3" spans="1:2" ht="25.5">
      <c r="A3" s="44" t="s">
        <v>0</v>
      </c>
      <c r="B3" s="79" t="s">
        <v>13</v>
      </c>
    </row>
    <row r="4" spans="1:2">
      <c r="A4" s="42"/>
      <c r="B4" s="214" t="s">
        <v>3</v>
      </c>
    </row>
    <row r="5" spans="1:2">
      <c r="A5" s="42"/>
    </row>
    <row r="6" spans="1:2">
      <c r="A6" s="50">
        <v>2000</v>
      </c>
      <c r="B6" s="229">
        <v>122.107</v>
      </c>
    </row>
    <row r="7" spans="1:2">
      <c r="A7" s="50">
        <v>2001</v>
      </c>
      <c r="B7" s="68">
        <v>243.9</v>
      </c>
    </row>
    <row r="8" spans="1:2">
      <c r="A8" s="50">
        <v>2002</v>
      </c>
      <c r="B8" s="68">
        <v>370.05199999999996</v>
      </c>
    </row>
    <row r="9" spans="1:2">
      <c r="A9" s="50">
        <v>2003</v>
      </c>
      <c r="B9" s="68">
        <v>566.80899999999997</v>
      </c>
    </row>
    <row r="10" spans="1:2">
      <c r="A10" s="50">
        <v>2004</v>
      </c>
      <c r="B10" s="68">
        <v>1303.9089999999999</v>
      </c>
    </row>
    <row r="11" spans="1:2">
      <c r="A11" s="50">
        <v>2005</v>
      </c>
      <c r="B11" s="68">
        <v>2308.4089999999997</v>
      </c>
    </row>
    <row r="12" spans="1:2">
      <c r="A12" s="50">
        <v>2006</v>
      </c>
      <c r="B12" s="68">
        <v>3291.2730000000001</v>
      </c>
    </row>
    <row r="13" spans="1:2">
      <c r="A13" s="52">
        <v>2007</v>
      </c>
      <c r="B13" s="68">
        <v>5307.6581099999994</v>
      </c>
    </row>
    <row r="14" spans="1:2">
      <c r="A14" s="52">
        <v>2008</v>
      </c>
      <c r="B14" s="68">
        <v>10811.958109999998</v>
      </c>
    </row>
    <row r="15" spans="1:2">
      <c r="A15" s="53">
        <v>2009</v>
      </c>
      <c r="B15" s="68">
        <v>17297.908109999997</v>
      </c>
    </row>
    <row r="16" spans="1:2">
      <c r="A16" s="53">
        <v>2010</v>
      </c>
      <c r="B16" s="68">
        <v>30251.308109999998</v>
      </c>
    </row>
    <row r="17" spans="1:7">
      <c r="A17" s="53">
        <v>2011</v>
      </c>
      <c r="B17" s="70">
        <v>52229.208110000007</v>
      </c>
    </row>
    <row r="18" spans="1:7">
      <c r="A18" s="53">
        <v>2012</v>
      </c>
      <c r="B18" s="70">
        <v>68962.408110000004</v>
      </c>
    </row>
    <row r="19" spans="1:7">
      <c r="A19" s="90">
        <v>2013</v>
      </c>
      <c r="B19" s="72">
        <v>78896.00050568</v>
      </c>
    </row>
    <row r="21" spans="1:7" ht="21" customHeight="1">
      <c r="A21" s="317" t="s">
        <v>33</v>
      </c>
      <c r="B21" s="318"/>
      <c r="C21" s="318"/>
      <c r="D21" s="318"/>
      <c r="E21" s="318"/>
      <c r="F21" s="318"/>
      <c r="G21" s="318"/>
    </row>
  </sheetData>
  <mergeCells count="1">
    <mergeCell ref="A21:G21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Normal="100" workbookViewId="0"/>
  </sheetViews>
  <sheetFormatPr defaultColWidth="9.140625" defaultRowHeight="12.75"/>
  <cols>
    <col min="1" max="1" width="14.42578125" style="24" customWidth="1"/>
    <col min="2" max="2" width="17.7109375" style="19" customWidth="1"/>
    <col min="3" max="3" width="4.5703125" style="16" customWidth="1"/>
    <col min="4" max="4" width="14.42578125" style="16" customWidth="1"/>
    <col min="5" max="5" width="19" style="19" customWidth="1"/>
    <col min="6" max="16384" width="9.140625" style="16"/>
  </cols>
  <sheetData>
    <row r="1" spans="1:18">
      <c r="A1" s="18" t="s">
        <v>32</v>
      </c>
      <c r="O1" s="20"/>
    </row>
    <row r="2" spans="1:18">
      <c r="A2" s="18"/>
      <c r="O2" s="20"/>
    </row>
    <row r="3" spans="1:18" ht="25.5">
      <c r="A3" s="21" t="s">
        <v>18</v>
      </c>
      <c r="B3" s="22" t="s">
        <v>19</v>
      </c>
      <c r="D3" s="23" t="s">
        <v>18</v>
      </c>
      <c r="E3" s="22" t="s">
        <v>20</v>
      </c>
    </row>
    <row r="4" spans="1:18">
      <c r="B4" s="19" t="s">
        <v>3</v>
      </c>
      <c r="E4" s="19" t="s">
        <v>3</v>
      </c>
    </row>
    <row r="5" spans="1:18">
      <c r="C5" s="31"/>
      <c r="D5" s="31"/>
      <c r="E5" s="32"/>
    </row>
    <row r="6" spans="1:18">
      <c r="A6" s="31" t="s">
        <v>7</v>
      </c>
      <c r="B6" s="33">
        <v>35948</v>
      </c>
      <c r="C6" s="31"/>
      <c r="D6" s="31" t="s">
        <v>4</v>
      </c>
      <c r="E6" s="32">
        <v>11300</v>
      </c>
    </row>
    <row r="7" spans="1:18">
      <c r="A7" s="30" t="s">
        <v>21</v>
      </c>
      <c r="B7" s="33">
        <v>18300</v>
      </c>
      <c r="C7" s="31"/>
      <c r="D7" s="31" t="s">
        <v>6</v>
      </c>
      <c r="E7" s="32">
        <v>6900</v>
      </c>
    </row>
    <row r="8" spans="1:18">
      <c r="A8" s="30" t="s">
        <v>14</v>
      </c>
      <c r="B8" s="33">
        <v>17600</v>
      </c>
      <c r="C8" s="31"/>
      <c r="D8" s="31" t="s">
        <v>8</v>
      </c>
      <c r="E8" s="32">
        <v>4751</v>
      </c>
      <c r="P8" s="17"/>
      <c r="R8" s="17"/>
    </row>
    <row r="9" spans="1:18">
      <c r="A9" s="30" t="s">
        <v>6</v>
      </c>
      <c r="B9" s="33">
        <v>13643</v>
      </c>
      <c r="C9" s="31"/>
      <c r="D9" s="31" t="s">
        <v>7</v>
      </c>
      <c r="E9" s="32">
        <v>3305</v>
      </c>
      <c r="F9" s="19"/>
    </row>
    <row r="10" spans="1:18">
      <c r="A10" s="30" t="s">
        <v>8</v>
      </c>
      <c r="B10" s="33">
        <v>12022</v>
      </c>
      <c r="C10" s="31"/>
      <c r="D10" s="31" t="s">
        <v>14</v>
      </c>
      <c r="E10" s="32">
        <v>1461</v>
      </c>
      <c r="Q10" s="17"/>
      <c r="R10" s="17"/>
    </row>
    <row r="11" spans="1:18">
      <c r="A11" s="30" t="s">
        <v>16</v>
      </c>
      <c r="B11" s="33">
        <v>4827.9000000000005</v>
      </c>
      <c r="C11" s="31"/>
      <c r="D11" s="31" t="s">
        <v>25</v>
      </c>
      <c r="E11" s="32">
        <v>1115</v>
      </c>
    </row>
    <row r="12" spans="1:18">
      <c r="A12" s="30" t="s">
        <v>15</v>
      </c>
      <c r="B12" s="33">
        <v>4632</v>
      </c>
      <c r="C12" s="31"/>
      <c r="D12" s="16" t="s">
        <v>35</v>
      </c>
      <c r="E12" s="32">
        <v>1100</v>
      </c>
    </row>
    <row r="13" spans="1:18">
      <c r="A13" s="30" t="s">
        <v>23</v>
      </c>
      <c r="B13" s="33">
        <v>3255</v>
      </c>
      <c r="C13" s="31"/>
      <c r="D13" s="31" t="s">
        <v>27</v>
      </c>
      <c r="E13" s="32">
        <v>1042.5</v>
      </c>
    </row>
    <row r="14" spans="1:18">
      <c r="A14" s="30" t="s">
        <v>22</v>
      </c>
      <c r="B14" s="33">
        <v>2983</v>
      </c>
      <c r="C14" s="31"/>
      <c r="D14" s="31" t="s">
        <v>26</v>
      </c>
      <c r="E14" s="32">
        <v>991.99239568000667</v>
      </c>
    </row>
    <row r="15" spans="1:18">
      <c r="A15" s="30" t="s">
        <v>26</v>
      </c>
      <c r="B15" s="33">
        <v>2891.9923956800067</v>
      </c>
      <c r="C15" s="31"/>
      <c r="D15" s="31" t="s">
        <v>23</v>
      </c>
      <c r="E15" s="32">
        <v>848</v>
      </c>
    </row>
    <row r="16" spans="1:18">
      <c r="A16" s="34"/>
      <c r="B16" s="92"/>
      <c r="C16" s="31"/>
      <c r="D16" s="31"/>
      <c r="E16" s="32"/>
    </row>
    <row r="17" spans="1:6">
      <c r="A17" s="35" t="s">
        <v>24</v>
      </c>
      <c r="B17" s="36">
        <v>139636.89856448775</v>
      </c>
      <c r="C17" s="31"/>
      <c r="D17" s="37" t="s">
        <v>24</v>
      </c>
      <c r="E17" s="7">
        <v>37561.128124938492</v>
      </c>
    </row>
    <row r="18" spans="1:6">
      <c r="A18" s="25"/>
      <c r="B18" s="15"/>
      <c r="D18" s="27"/>
      <c r="E18" s="26"/>
    </row>
    <row r="19" spans="1:6" ht="30.6" customHeight="1">
      <c r="A19" s="318" t="s">
        <v>36</v>
      </c>
      <c r="B19" s="318"/>
      <c r="C19" s="318"/>
      <c r="D19" s="318"/>
      <c r="E19" s="318"/>
      <c r="F19" s="318"/>
    </row>
  </sheetData>
  <mergeCells count="1">
    <mergeCell ref="A19:F19"/>
  </mergeCells>
  <pageMargins left="0.75" right="0.75" top="1" bottom="1" header="0.5" footer="0.5"/>
  <pageSetup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Normal="100" workbookViewId="0"/>
  </sheetViews>
  <sheetFormatPr defaultColWidth="8.85546875" defaultRowHeight="12.75"/>
  <cols>
    <col min="1" max="1" width="6.5703125" style="98" customWidth="1"/>
    <col min="2" max="2" width="19.28515625" style="98" customWidth="1"/>
    <col min="3" max="3" width="19.85546875" style="98" customWidth="1"/>
    <col min="4" max="4" width="10.5703125" style="98" customWidth="1"/>
    <col min="5" max="5" width="10.28515625" style="98" customWidth="1"/>
    <col min="6" max="16384" width="8.85546875" style="98"/>
  </cols>
  <sheetData>
    <row r="1" spans="1:5">
      <c r="A1" s="93" t="s">
        <v>37</v>
      </c>
      <c r="B1" s="94"/>
      <c r="C1" s="95"/>
      <c r="D1" s="96"/>
      <c r="E1" s="97"/>
    </row>
    <row r="2" spans="1:5">
      <c r="A2" s="99"/>
      <c r="B2" s="96"/>
      <c r="C2" s="95"/>
      <c r="D2" s="96"/>
      <c r="E2" s="97"/>
    </row>
    <row r="3" spans="1:5" ht="15" customHeight="1">
      <c r="A3" s="100" t="s">
        <v>0</v>
      </c>
      <c r="B3" s="101" t="s">
        <v>1</v>
      </c>
      <c r="C3" s="102" t="s">
        <v>2</v>
      </c>
      <c r="D3" s="103"/>
      <c r="E3" s="104"/>
    </row>
    <row r="4" spans="1:5">
      <c r="A4" s="99"/>
      <c r="B4" s="319" t="s">
        <v>3</v>
      </c>
      <c r="C4" s="319"/>
      <c r="D4" s="105"/>
      <c r="E4" s="106"/>
    </row>
    <row r="5" spans="1:5">
      <c r="A5" s="99"/>
      <c r="B5" s="96"/>
      <c r="C5" s="107"/>
      <c r="D5" s="97"/>
    </row>
    <row r="6" spans="1:5">
      <c r="A6" s="108">
        <v>1975</v>
      </c>
      <c r="B6" s="109">
        <v>1.8</v>
      </c>
      <c r="C6" s="109">
        <v>1.9</v>
      </c>
      <c r="D6" s="110"/>
    </row>
    <row r="7" spans="1:5">
      <c r="A7" s="108">
        <v>1976</v>
      </c>
      <c r="B7" s="109">
        <v>2</v>
      </c>
      <c r="C7" s="109">
        <f t="shared" ref="C7:C25" si="0">C6+B7</f>
        <v>3.9</v>
      </c>
      <c r="D7" s="111"/>
      <c r="E7" s="111"/>
    </row>
    <row r="8" spans="1:5">
      <c r="A8" s="108">
        <v>1977</v>
      </c>
      <c r="B8" s="109">
        <v>2.2000000000000002</v>
      </c>
      <c r="C8" s="109">
        <f t="shared" si="0"/>
        <v>6.1</v>
      </c>
      <c r="D8" s="111"/>
      <c r="E8" s="111"/>
    </row>
    <row r="9" spans="1:5">
      <c r="A9" s="108">
        <v>1978</v>
      </c>
      <c r="B9" s="109">
        <v>2.5</v>
      </c>
      <c r="C9" s="109">
        <f t="shared" si="0"/>
        <v>8.6</v>
      </c>
      <c r="D9" s="111"/>
      <c r="E9" s="111"/>
    </row>
    <row r="10" spans="1:5">
      <c r="A10" s="108">
        <v>1979</v>
      </c>
      <c r="B10" s="109">
        <v>4</v>
      </c>
      <c r="C10" s="109">
        <f t="shared" si="0"/>
        <v>12.6</v>
      </c>
      <c r="D10" s="111"/>
      <c r="E10" s="111"/>
    </row>
    <row r="11" spans="1:5">
      <c r="A11" s="108">
        <v>1980</v>
      </c>
      <c r="B11" s="109">
        <v>7</v>
      </c>
      <c r="C11" s="109">
        <f t="shared" si="0"/>
        <v>19.600000000000001</v>
      </c>
      <c r="D11" s="111"/>
      <c r="E11" s="111"/>
    </row>
    <row r="12" spans="1:5">
      <c r="A12" s="108">
        <v>1981</v>
      </c>
      <c r="B12" s="109">
        <v>8</v>
      </c>
      <c r="C12" s="109">
        <f t="shared" si="0"/>
        <v>27.6</v>
      </c>
      <c r="D12" s="111"/>
      <c r="E12" s="111"/>
    </row>
    <row r="13" spans="1:5">
      <c r="A13" s="108">
        <v>1982</v>
      </c>
      <c r="B13" s="109">
        <v>9</v>
      </c>
      <c r="C13" s="109">
        <f t="shared" si="0"/>
        <v>36.6</v>
      </c>
      <c r="D13" s="111"/>
      <c r="E13" s="111"/>
    </row>
    <row r="14" spans="1:5">
      <c r="A14" s="108">
        <v>1983</v>
      </c>
      <c r="B14" s="109">
        <v>17</v>
      </c>
      <c r="C14" s="109">
        <f t="shared" si="0"/>
        <v>53.6</v>
      </c>
      <c r="D14" s="111"/>
      <c r="E14" s="111"/>
    </row>
    <row r="15" spans="1:5">
      <c r="A15" s="108">
        <v>1984</v>
      </c>
      <c r="B15" s="109">
        <v>22</v>
      </c>
      <c r="C15" s="109">
        <f t="shared" si="0"/>
        <v>75.599999999999994</v>
      </c>
      <c r="D15" s="111"/>
      <c r="E15" s="111"/>
    </row>
    <row r="16" spans="1:5">
      <c r="A16" s="108">
        <v>1985</v>
      </c>
      <c r="B16" s="109">
        <v>23</v>
      </c>
      <c r="C16" s="109">
        <f t="shared" si="0"/>
        <v>98.6</v>
      </c>
      <c r="D16" s="111"/>
      <c r="E16" s="111"/>
    </row>
    <row r="17" spans="1:5">
      <c r="A17" s="108">
        <v>1986</v>
      </c>
      <c r="B17" s="109">
        <v>26</v>
      </c>
      <c r="C17" s="109">
        <f t="shared" si="0"/>
        <v>124.6</v>
      </c>
      <c r="D17" s="111"/>
      <c r="E17" s="111"/>
    </row>
    <row r="18" spans="1:5">
      <c r="A18" s="108">
        <v>1987</v>
      </c>
      <c r="B18" s="109">
        <v>29</v>
      </c>
      <c r="C18" s="109">
        <f t="shared" si="0"/>
        <v>153.6</v>
      </c>
      <c r="D18" s="111"/>
      <c r="E18" s="111"/>
    </row>
    <row r="19" spans="1:5">
      <c r="A19" s="108">
        <v>1988</v>
      </c>
      <c r="B19" s="109">
        <v>34</v>
      </c>
      <c r="C19" s="109">
        <f t="shared" si="0"/>
        <v>187.6</v>
      </c>
      <c r="D19" s="111"/>
      <c r="E19" s="111"/>
    </row>
    <row r="20" spans="1:5">
      <c r="A20" s="108">
        <v>1989</v>
      </c>
      <c r="B20" s="109">
        <v>40</v>
      </c>
      <c r="C20" s="109">
        <f t="shared" si="0"/>
        <v>227.6</v>
      </c>
      <c r="D20" s="111"/>
      <c r="E20" s="111"/>
    </row>
    <row r="21" spans="1:5">
      <c r="A21" s="108">
        <v>1990</v>
      </c>
      <c r="B21" s="109">
        <v>47</v>
      </c>
      <c r="C21" s="109">
        <f t="shared" si="0"/>
        <v>274.60000000000002</v>
      </c>
      <c r="D21" s="111"/>
      <c r="E21" s="111"/>
    </row>
    <row r="22" spans="1:5">
      <c r="A22" s="108">
        <v>1991</v>
      </c>
      <c r="B22" s="109">
        <v>55</v>
      </c>
      <c r="C22" s="109">
        <f t="shared" si="0"/>
        <v>329.6</v>
      </c>
      <c r="D22" s="111"/>
      <c r="E22" s="111"/>
    </row>
    <row r="23" spans="1:5">
      <c r="A23" s="108">
        <v>1992</v>
      </c>
      <c r="B23" s="109">
        <v>58</v>
      </c>
      <c r="C23" s="109">
        <f t="shared" si="0"/>
        <v>387.6</v>
      </c>
      <c r="D23" s="111"/>
      <c r="E23" s="111"/>
    </row>
    <row r="24" spans="1:5">
      <c r="A24" s="108">
        <v>1993</v>
      </c>
      <c r="B24" s="109">
        <v>60</v>
      </c>
      <c r="C24" s="109">
        <f t="shared" si="0"/>
        <v>447.6</v>
      </c>
      <c r="D24" s="111"/>
      <c r="E24" s="111"/>
    </row>
    <row r="25" spans="1:5">
      <c r="A25" s="108">
        <v>1994</v>
      </c>
      <c r="B25" s="109">
        <v>69</v>
      </c>
      <c r="C25" s="109">
        <f t="shared" si="0"/>
        <v>516.6</v>
      </c>
      <c r="D25" s="111"/>
      <c r="E25" s="111"/>
    </row>
    <row r="26" spans="1:5">
      <c r="A26" s="108">
        <v>1995</v>
      </c>
      <c r="B26" s="112">
        <v>77.599999999999994</v>
      </c>
      <c r="C26" s="112">
        <f t="shared" ref="C26:C48" si="1">B26+C25</f>
        <v>594.20000000000005</v>
      </c>
      <c r="D26" s="111"/>
      <c r="E26" s="111"/>
    </row>
    <row r="27" spans="1:5">
      <c r="A27" s="108">
        <v>1996</v>
      </c>
      <c r="B27" s="112">
        <v>88.6</v>
      </c>
      <c r="C27" s="112">
        <f t="shared" si="1"/>
        <v>682.80000000000007</v>
      </c>
      <c r="D27" s="111"/>
      <c r="E27" s="111"/>
    </row>
    <row r="28" spans="1:5">
      <c r="A28" s="108">
        <v>1997</v>
      </c>
      <c r="B28" s="112">
        <v>126</v>
      </c>
      <c r="C28" s="112">
        <f t="shared" si="1"/>
        <v>808.80000000000007</v>
      </c>
      <c r="D28" s="111"/>
      <c r="E28" s="111"/>
    </row>
    <row r="29" spans="1:5">
      <c r="A29" s="108">
        <v>1998</v>
      </c>
      <c r="B29" s="112">
        <v>155</v>
      </c>
      <c r="C29" s="112">
        <f t="shared" si="1"/>
        <v>963.80000000000007</v>
      </c>
      <c r="D29" s="111"/>
      <c r="E29" s="111"/>
    </row>
    <row r="30" spans="1:5">
      <c r="A30" s="108">
        <v>1999</v>
      </c>
      <c r="B30" s="112">
        <v>201</v>
      </c>
      <c r="C30" s="112">
        <f t="shared" si="1"/>
        <v>1164.8000000000002</v>
      </c>
      <c r="D30" s="111"/>
      <c r="E30" s="111"/>
    </row>
    <row r="31" spans="1:5">
      <c r="A31" s="108">
        <v>2000</v>
      </c>
      <c r="B31" s="112">
        <v>276.8</v>
      </c>
      <c r="C31" s="112">
        <f t="shared" si="1"/>
        <v>1441.6000000000001</v>
      </c>
      <c r="D31" s="111"/>
      <c r="E31" s="111"/>
    </row>
    <row r="32" spans="1:5">
      <c r="A32" s="108">
        <v>2001</v>
      </c>
      <c r="B32" s="112">
        <v>371.3</v>
      </c>
      <c r="C32" s="112">
        <f t="shared" si="1"/>
        <v>1812.9</v>
      </c>
      <c r="D32" s="111"/>
      <c r="E32" s="111"/>
    </row>
    <row r="33" spans="1:7">
      <c r="A33" s="108">
        <v>2002</v>
      </c>
      <c r="B33" s="112">
        <v>542</v>
      </c>
      <c r="C33" s="112">
        <f t="shared" si="1"/>
        <v>2354.9</v>
      </c>
      <c r="D33" s="111"/>
      <c r="E33" s="111"/>
    </row>
    <row r="34" spans="1:7">
      <c r="A34" s="108">
        <v>2003</v>
      </c>
      <c r="B34" s="112">
        <v>749.4</v>
      </c>
      <c r="C34" s="112">
        <f t="shared" si="1"/>
        <v>3104.3</v>
      </c>
      <c r="D34" s="111"/>
      <c r="E34" s="111"/>
    </row>
    <row r="35" spans="1:7">
      <c r="A35" s="108">
        <v>2004</v>
      </c>
      <c r="B35" s="112">
        <v>1198.8</v>
      </c>
      <c r="C35" s="112">
        <f t="shared" si="1"/>
        <v>4303.1000000000004</v>
      </c>
      <c r="D35" s="111"/>
      <c r="E35" s="111"/>
    </row>
    <row r="36" spans="1:7">
      <c r="A36" s="108">
        <v>2005</v>
      </c>
      <c r="B36" s="112">
        <v>1782.4</v>
      </c>
      <c r="C36" s="112">
        <f t="shared" si="1"/>
        <v>6085.5</v>
      </c>
      <c r="D36" s="111"/>
      <c r="E36" s="111"/>
    </row>
    <row r="37" spans="1:7">
      <c r="A37" s="108">
        <v>2006</v>
      </c>
      <c r="B37" s="109">
        <v>2458.5</v>
      </c>
      <c r="C37" s="112">
        <f t="shared" si="1"/>
        <v>8544</v>
      </c>
      <c r="D37" s="111"/>
      <c r="E37" s="111"/>
      <c r="F37" s="111"/>
      <c r="G37" s="111"/>
    </row>
    <row r="38" spans="1:7">
      <c r="A38" s="108">
        <v>2007</v>
      </c>
      <c r="B38" s="113">
        <v>4163.8589681114372</v>
      </c>
      <c r="C38" s="112">
        <f t="shared" si="1"/>
        <v>12707.858968111437</v>
      </c>
      <c r="D38" s="111"/>
      <c r="E38" s="113"/>
      <c r="G38" s="113"/>
    </row>
    <row r="39" spans="1:7">
      <c r="A39" s="108">
        <v>2008</v>
      </c>
      <c r="B39" s="113">
        <v>7732.9771118579647</v>
      </c>
      <c r="C39" s="112">
        <f t="shared" si="1"/>
        <v>20440.836079969402</v>
      </c>
      <c r="D39" s="111"/>
      <c r="E39" s="113"/>
      <c r="G39" s="113"/>
    </row>
    <row r="40" spans="1:7">
      <c r="A40" s="99">
        <v>2009</v>
      </c>
      <c r="B40" s="113">
        <v>12595.992071428573</v>
      </c>
      <c r="C40" s="112">
        <f t="shared" si="1"/>
        <v>33036.828151397975</v>
      </c>
      <c r="D40" s="111"/>
      <c r="E40" s="113"/>
      <c r="G40" s="113"/>
    </row>
    <row r="41" spans="1:7">
      <c r="A41" s="99">
        <v>2010</v>
      </c>
      <c r="B41" s="113">
        <v>26399.539479218332</v>
      </c>
      <c r="C41" s="112">
        <f t="shared" si="1"/>
        <v>59436.367630616311</v>
      </c>
      <c r="D41" s="111"/>
      <c r="E41" s="113"/>
      <c r="G41" s="113"/>
    </row>
    <row r="42" spans="1:7">
      <c r="A42" s="99">
        <v>2011</v>
      </c>
      <c r="B42" s="113">
        <v>40761.761357142859</v>
      </c>
      <c r="C42" s="112">
        <f t="shared" si="1"/>
        <v>100198.12898775918</v>
      </c>
      <c r="D42" s="111"/>
      <c r="E42" s="113"/>
      <c r="G42" s="113"/>
    </row>
    <row r="43" spans="1:7">
      <c r="A43" s="99">
        <v>2012</v>
      </c>
      <c r="B43" s="113">
        <v>39523.564999999995</v>
      </c>
      <c r="C43" s="112">
        <f t="shared" si="1"/>
        <v>139721.69398775918</v>
      </c>
      <c r="D43" s="111"/>
      <c r="E43" s="113"/>
      <c r="G43" s="113"/>
    </row>
    <row r="44" spans="1:7">
      <c r="A44" s="99">
        <v>2013</v>
      </c>
      <c r="B44" s="114">
        <v>44464.496250000004</v>
      </c>
      <c r="C44" s="112">
        <f t="shared" si="1"/>
        <v>184186.19023775918</v>
      </c>
      <c r="D44" s="111"/>
      <c r="E44" s="113"/>
      <c r="G44" s="113"/>
    </row>
    <row r="45" spans="1:7">
      <c r="A45" s="99">
        <v>2014</v>
      </c>
      <c r="B45" s="114">
        <v>54857.908016791014</v>
      </c>
      <c r="C45" s="112">
        <f t="shared" si="1"/>
        <v>239044.09825455019</v>
      </c>
      <c r="D45" s="111"/>
      <c r="E45" s="113"/>
      <c r="G45" s="113"/>
    </row>
    <row r="46" spans="1:7">
      <c r="A46" s="99">
        <v>2015</v>
      </c>
      <c r="B46" s="114">
        <v>64891.77975279752</v>
      </c>
      <c r="C46" s="112">
        <f t="shared" si="1"/>
        <v>303935.8780073477</v>
      </c>
      <c r="D46" s="111"/>
      <c r="E46" s="113"/>
      <c r="G46" s="113"/>
    </row>
    <row r="47" spans="1:7">
      <c r="A47" s="99">
        <v>2016</v>
      </c>
      <c r="B47" s="114">
        <v>73765.121527996118</v>
      </c>
      <c r="C47" s="112">
        <f t="shared" si="1"/>
        <v>377700.99953534384</v>
      </c>
      <c r="D47" s="111"/>
      <c r="E47" s="113"/>
      <c r="G47" s="113"/>
    </row>
    <row r="48" spans="1:7">
      <c r="A48" s="115">
        <v>2017</v>
      </c>
      <c r="B48" s="116">
        <v>75446.817366365925</v>
      </c>
      <c r="C48" s="117">
        <f t="shared" si="1"/>
        <v>453147.81690170977</v>
      </c>
      <c r="D48" s="111"/>
      <c r="E48" s="113"/>
      <c r="G48" s="113"/>
    </row>
    <row r="49" spans="1:7">
      <c r="A49" s="118"/>
      <c r="B49" s="118"/>
      <c r="C49" s="95"/>
      <c r="D49" s="96"/>
      <c r="E49" s="97"/>
      <c r="G49" s="113"/>
    </row>
    <row r="50" spans="1:7" ht="109.15" customHeight="1">
      <c r="A50" s="320" t="s">
        <v>38</v>
      </c>
      <c r="B50" s="321"/>
      <c r="C50" s="321"/>
      <c r="D50" s="321"/>
      <c r="E50" s="321"/>
      <c r="F50" s="119"/>
      <c r="G50" s="120"/>
    </row>
    <row r="51" spans="1:7">
      <c r="A51" s="119"/>
      <c r="B51" s="119"/>
      <c r="C51" s="119"/>
      <c r="D51" s="119"/>
      <c r="E51" s="119"/>
      <c r="F51" s="119"/>
      <c r="G51" s="120"/>
    </row>
    <row r="52" spans="1:7">
      <c r="A52" s="119"/>
      <c r="B52" s="119"/>
      <c r="C52" s="119"/>
      <c r="D52" s="119"/>
      <c r="E52" s="119"/>
      <c r="F52" s="119"/>
      <c r="G52" s="120"/>
    </row>
    <row r="53" spans="1:7">
      <c r="A53" s="119"/>
      <c r="B53" s="119"/>
      <c r="C53" s="119"/>
      <c r="D53" s="119"/>
      <c r="E53" s="119"/>
    </row>
    <row r="54" spans="1:7" ht="12.75" hidden="1" customHeight="1">
      <c r="A54" s="119"/>
      <c r="B54" s="119"/>
      <c r="C54" s="119"/>
      <c r="D54" s="119"/>
      <c r="E54" s="119"/>
    </row>
    <row r="55" spans="1:7" ht="12.75" hidden="1" customHeight="1">
      <c r="A55" s="119"/>
      <c r="B55" s="119"/>
      <c r="C55" s="119"/>
      <c r="D55" s="119"/>
      <c r="E55" s="119"/>
    </row>
    <row r="57" spans="1:7" ht="13.5" customHeight="1">
      <c r="A57" s="121"/>
      <c r="B57" s="121"/>
      <c r="C57" s="121"/>
      <c r="D57" s="121"/>
      <c r="E57" s="121"/>
      <c r="F57" s="121"/>
      <c r="G57" s="121"/>
    </row>
    <row r="58" spans="1:7">
      <c r="A58" s="121"/>
      <c r="B58" s="121"/>
      <c r="C58" s="121"/>
      <c r="D58" s="121"/>
      <c r="E58" s="121"/>
      <c r="F58" s="121"/>
      <c r="G58" s="121"/>
    </row>
    <row r="59" spans="1:7">
      <c r="A59" s="121"/>
      <c r="B59" s="121"/>
      <c r="C59" s="121"/>
      <c r="D59" s="121"/>
      <c r="E59" s="121"/>
      <c r="F59" s="121"/>
      <c r="G59" s="121"/>
    </row>
  </sheetData>
  <mergeCells count="2">
    <mergeCell ref="B4:C4"/>
    <mergeCell ref="A50:E50"/>
  </mergeCells>
  <pageMargins left="0.75" right="0.75" top="1" bottom="1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19</vt:i4>
      </vt:variant>
      <vt:variant>
        <vt:lpstr>Charts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45" baseType="lpstr">
      <vt:lpstr>INDEX</vt:lpstr>
      <vt:lpstr>World PV Installations</vt:lpstr>
      <vt:lpstr>Cumulative PV by Country</vt:lpstr>
      <vt:lpstr>US PV Capacity</vt:lpstr>
      <vt:lpstr>China PV Capacity</vt:lpstr>
      <vt:lpstr>India PV Capacity</vt:lpstr>
      <vt:lpstr>EU PV Capacity</vt:lpstr>
      <vt:lpstr>2013 Top Countries</vt:lpstr>
      <vt:lpstr>World Cell Production</vt:lpstr>
      <vt:lpstr>Cell Prod by Country</vt:lpstr>
      <vt:lpstr>World Module Prod</vt:lpstr>
      <vt:lpstr>Module Prod by Country</vt:lpstr>
      <vt:lpstr>Top 10 Companies</vt:lpstr>
      <vt:lpstr>CSP by Country</vt:lpstr>
      <vt:lpstr>Operational CSP Plants</vt:lpstr>
      <vt:lpstr>Solar Generation</vt:lpstr>
      <vt:lpstr>Solar Gen by Country</vt:lpstr>
      <vt:lpstr>SWH by Country</vt:lpstr>
      <vt:lpstr>SWH Area Per Person</vt:lpstr>
      <vt:lpstr>World PV Installations (g)</vt:lpstr>
      <vt:lpstr>Cumulative PV by Country (g)</vt:lpstr>
      <vt:lpstr>US PV Capacity (g)</vt:lpstr>
      <vt:lpstr>China PV Capacity (g)</vt:lpstr>
      <vt:lpstr>India PV Capacity (g)</vt:lpstr>
      <vt:lpstr>EU PV Capacity (g)</vt:lpstr>
      <vt:lpstr>Annual Cell Prod (g)</vt:lpstr>
      <vt:lpstr>Annual Cell Projection (g)</vt:lpstr>
      <vt:lpstr>Cumulative Cell Prod (g)</vt:lpstr>
      <vt:lpstr>Cell Prod Country (g)</vt:lpstr>
      <vt:lpstr>World Module Prod (g)</vt:lpstr>
      <vt:lpstr>Module Prod China (g)</vt:lpstr>
      <vt:lpstr>Module Prod Country (g)</vt:lpstr>
      <vt:lpstr>Solar Generation (g)</vt:lpstr>
      <vt:lpstr>Solar Gen by Country (g)</vt:lpstr>
      <vt:lpstr>SWH Top 10 (g)</vt:lpstr>
      <vt:lpstr>SWH Area Per Person (g)</vt:lpstr>
      <vt:lpstr>'2013 Top Countries'!Print_Area</vt:lpstr>
      <vt:lpstr>'Cell Prod by Country'!Print_Area</vt:lpstr>
      <vt:lpstr>'CSP by Country'!Print_Area</vt:lpstr>
      <vt:lpstr>'Cumulative PV by Country'!Print_Area</vt:lpstr>
      <vt:lpstr>INDEX!Print_Area</vt:lpstr>
      <vt:lpstr>'Module Prod by Country'!Print_Area</vt:lpstr>
      <vt:lpstr>'Operational CSP Plants'!Print_Area</vt:lpstr>
      <vt:lpstr>'SWH Area Per Person'!Print_Area</vt:lpstr>
      <vt:lpstr>'World PV Installations'!Print_Area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cp:lastPrinted>2015-04-03T18:31:04Z</cp:lastPrinted>
  <dcterms:created xsi:type="dcterms:W3CDTF">2011-10-26T19:20:45Z</dcterms:created>
  <dcterms:modified xsi:type="dcterms:W3CDTF">2015-04-12T03:19:11Z</dcterms:modified>
</cp:coreProperties>
</file>